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/>
  </bookViews>
  <sheets>
    <sheet name="第一号第一様式" sheetId="1" r:id="rId1"/>
  </sheets>
  <definedNames>
    <definedName name="_xlnm.Print_Titles" localSheetId="0">第一号第一様式!$1:$7</definedName>
  </definedNames>
  <calcPr calcId="144525" calcMode="manual"/>
</workbook>
</file>

<file path=xl/calcChain.xml><?xml version="1.0" encoding="utf-8"?>
<calcChain xmlns="http://schemas.openxmlformats.org/spreadsheetml/2006/main">
  <c r="G33" i="1" l="1"/>
  <c r="G30" i="1"/>
  <c r="E29" i="1"/>
  <c r="G28" i="1"/>
  <c r="F28" i="1"/>
  <c r="E28" i="1"/>
  <c r="F27" i="1"/>
  <c r="F29" i="1" s="1"/>
  <c r="E27" i="1"/>
  <c r="F25" i="1"/>
  <c r="E25" i="1"/>
  <c r="G25" i="1" s="1"/>
  <c r="G24" i="1"/>
  <c r="G23" i="1"/>
  <c r="F22" i="1"/>
  <c r="F26" i="1" s="1"/>
  <c r="E22" i="1"/>
  <c r="E26" i="1" s="1"/>
  <c r="G26" i="1" s="1"/>
  <c r="G21" i="1"/>
  <c r="E20" i="1"/>
  <c r="F19" i="1"/>
  <c r="E19" i="1"/>
  <c r="G19" i="1" s="1"/>
  <c r="G18" i="1"/>
  <c r="G17" i="1"/>
  <c r="G16" i="1"/>
  <c r="G15" i="1"/>
  <c r="G14" i="1"/>
  <c r="F14" i="1"/>
  <c r="F20" i="1" s="1"/>
  <c r="F32" i="1" s="1"/>
  <c r="F34" i="1" s="1"/>
  <c r="E14" i="1"/>
  <c r="G13" i="1"/>
  <c r="G12" i="1"/>
  <c r="G11" i="1"/>
  <c r="G10" i="1"/>
  <c r="G9" i="1"/>
  <c r="G8" i="1"/>
  <c r="G29" i="1" l="1"/>
  <c r="G20" i="1"/>
  <c r="G27" i="1"/>
  <c r="E32" i="1"/>
  <c r="G22" i="1"/>
  <c r="G32" i="1" l="1"/>
  <c r="E34" i="1"/>
  <c r="G34" i="1" s="1"/>
</calcChain>
</file>

<file path=xl/sharedStrings.xml><?xml version="1.0" encoding="utf-8"?>
<sst xmlns="http://schemas.openxmlformats.org/spreadsheetml/2006/main" count="44" uniqueCount="40">
  <si>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</si>
  <si>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</si>
  <si>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</si>
  <si>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</si>
  <si>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</si>
  <si>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</si>
  <si>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</si>
  <si>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</si>
  <si>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</si>
  <si>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</si>
  <si>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</si>
  <si>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</si>
  <si>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</si>
  <si>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収益事業収入</t>
  </si>
  <si>
    <t>寄付金収入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</si>
  <si>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</si>
  <si>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</si>
  <si>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</si>
  <si>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</si>
  <si>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</si>
  <si>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</si>
  <si>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</si>
  <si>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</si>
  <si>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</si>
  <si>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</si>
  <si>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</si>
  <si>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設備資金借入金収入</t>
  </si>
  <si>
    <t>施設整備等収入計（４）</t>
  </si>
  <si>
    <t>固定資産取得支出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</si>
  <si>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</si>
  <si>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</si>
  <si>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</si>
  <si>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</si>
  <si>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その他の活動収入計（７）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</si>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</sst>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54428000</v>
      </c>
      <c r="F8" s="13">
        <v>52767995</v>
      </c>
      <c r="G8" s="13">
        <f>E8-F8</f>
        <v>1660005</v>
      </c>
      <c r="H8" s="13"/>
    </row>
    <row r="9" spans="2:8" ht="14.25">
      <c r="B9" s="14"/>
      <c r="C9" s="14"/>
      <c r="D9" s="15" t="s">
        <v>12</v>
      </c>
      <c r="E9" s="16">
        <v>5967000</v>
      </c>
      <c r="F9" s="17">
        <v>6172500</v>
      </c>
      <c r="G9" s="17">
        <f t="shared" ref="G9:G34" si="0">E9-F9</f>
        <v>-205500</v>
      </c>
      <c r="H9" s="17"/>
    </row>
    <row r="10" spans="2:8" ht="14.25">
      <c r="B10" s="14"/>
      <c r="C10" s="14"/>
      <c r="D10" s="15" t="s">
        <v>13</v>
      </c>
      <c r="E10" s="16"/>
      <c r="F10" s="17">
        <v>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>
        <v>962000</v>
      </c>
      <c r="F11" s="17">
        <v>961340</v>
      </c>
      <c r="G11" s="17">
        <f t="shared" si="0"/>
        <v>660</v>
      </c>
      <c r="H11" s="17"/>
    </row>
    <row r="12" spans="2:8" ht="14.25">
      <c r="B12" s="14"/>
      <c r="C12" s="14"/>
      <c r="D12" s="15" t="s">
        <v>15</v>
      </c>
      <c r="E12" s="16">
        <v>2000</v>
      </c>
      <c r="F12" s="17">
        <v>27</v>
      </c>
      <c r="G12" s="17">
        <f t="shared" si="0"/>
        <v>1973</v>
      </c>
      <c r="H12" s="17"/>
    </row>
    <row r="13" spans="2:8" ht="14.25">
      <c r="B13" s="14"/>
      <c r="C13" s="14"/>
      <c r="D13" s="15" t="s">
        <v>16</v>
      </c>
      <c r="E13" s="18">
        <v>1000</v>
      </c>
      <c r="F13" s="17">
        <v>72120</v>
      </c>
      <c r="G13" s="17">
        <f t="shared" si="0"/>
        <v>-71120</v>
      </c>
      <c r="H13" s="17"/>
    </row>
    <row r="14" spans="2:8" ht="14.25">
      <c r="B14" s="14"/>
      <c r="C14" s="19"/>
      <c r="D14" s="20" t="s">
        <v>17</v>
      </c>
      <c r="E14" s="21">
        <f>+E8+E9+E10+E11+E12+E13</f>
        <v>61360000</v>
      </c>
      <c r="F14" s="22">
        <f>+F8+F9+F10+F11+F12+F13</f>
        <v>59973982</v>
      </c>
      <c r="G14" s="22">
        <f t="shared" si="0"/>
        <v>1386018</v>
      </c>
      <c r="H14" s="22"/>
    </row>
    <row r="15" spans="2:8" ht="14.25">
      <c r="B15" s="14"/>
      <c r="C15" s="10" t="s">
        <v>18</v>
      </c>
      <c r="D15" s="15" t="s">
        <v>19</v>
      </c>
      <c r="E15" s="12">
        <v>42382533</v>
      </c>
      <c r="F15" s="17">
        <v>41885148</v>
      </c>
      <c r="G15" s="17">
        <f t="shared" si="0"/>
        <v>497385</v>
      </c>
      <c r="H15" s="17"/>
    </row>
    <row r="16" spans="2:8" ht="14.25">
      <c r="B16" s="14"/>
      <c r="C16" s="14"/>
      <c r="D16" s="15" t="s">
        <v>20</v>
      </c>
      <c r="E16" s="16">
        <v>10101000</v>
      </c>
      <c r="F16" s="17">
        <v>9987990</v>
      </c>
      <c r="G16" s="17">
        <f t="shared" si="0"/>
        <v>113010</v>
      </c>
      <c r="H16" s="17"/>
    </row>
    <row r="17" spans="2:8" ht="14.25">
      <c r="B17" s="14"/>
      <c r="C17" s="14"/>
      <c r="D17" s="15" t="s">
        <v>21</v>
      </c>
      <c r="E17" s="16">
        <v>6573000</v>
      </c>
      <c r="F17" s="17">
        <v>6485840</v>
      </c>
      <c r="G17" s="17">
        <f t="shared" si="0"/>
        <v>87160</v>
      </c>
      <c r="H17" s="17"/>
    </row>
    <row r="18" spans="2:8" ht="14.25">
      <c r="B18" s="14"/>
      <c r="C18" s="14"/>
      <c r="D18" s="15" t="s">
        <v>22</v>
      </c>
      <c r="E18" s="18">
        <v>133000</v>
      </c>
      <c r="F18" s="17">
        <v>134364</v>
      </c>
      <c r="G18" s="17">
        <f t="shared" si="0"/>
        <v>-1364</v>
      </c>
      <c r="H18" s="17"/>
    </row>
    <row r="19" spans="2:8" ht="14.25">
      <c r="B19" s="14"/>
      <c r="C19" s="19"/>
      <c r="D19" s="20" t="s">
        <v>23</v>
      </c>
      <c r="E19" s="21">
        <f>+E15+E16+E17+E18</f>
        <v>59189533</v>
      </c>
      <c r="F19" s="22">
        <f>+F15+F16+F17+F18</f>
        <v>58493342</v>
      </c>
      <c r="G19" s="22">
        <f t="shared" si="0"/>
        <v>696191</v>
      </c>
      <c r="H19" s="22"/>
    </row>
    <row r="20" spans="2:8" ht="14.25">
      <c r="B20" s="19"/>
      <c r="C20" s="23" t="s">
        <v>24</v>
      </c>
      <c r="D20" s="24"/>
      <c r="E20" s="21">
        <f xml:space="preserve"> +E14 - E19</f>
        <v>2170467</v>
      </c>
      <c r="F20" s="25">
        <f xml:space="preserve"> +F14 - F19</f>
        <v>1480640</v>
      </c>
      <c r="G20" s="25">
        <f t="shared" si="0"/>
        <v>689827</v>
      </c>
      <c r="H20" s="25"/>
    </row>
    <row r="21" spans="2:8" ht="14.25">
      <c r="B21" s="10" t="s">
        <v>25</v>
      </c>
      <c r="C21" s="10" t="s">
        <v>10</v>
      </c>
      <c r="D21" s="15" t="s">
        <v>26</v>
      </c>
      <c r="E21" s="21">
        <v>0</v>
      </c>
      <c r="F21" s="17">
        <v>0</v>
      </c>
      <c r="G21" s="17">
        <f t="shared" si="0"/>
        <v>0</v>
      </c>
      <c r="H21" s="17"/>
    </row>
    <row r="22" spans="2:8" ht="14.25">
      <c r="B22" s="14"/>
      <c r="C22" s="19"/>
      <c r="D22" s="20" t="s">
        <v>27</v>
      </c>
      <c r="E22" s="21">
        <f>+E21</f>
        <v>0</v>
      </c>
      <c r="F22" s="22">
        <f>+F21</f>
        <v>0</v>
      </c>
      <c r="G22" s="22">
        <f t="shared" si="0"/>
        <v>0</v>
      </c>
      <c r="H22" s="22"/>
    </row>
    <row r="23" spans="2:8" ht="14.25">
      <c r="B23" s="14"/>
      <c r="C23" s="10" t="s">
        <v>18</v>
      </c>
      <c r="D23" s="15" t="s">
        <v>28</v>
      </c>
      <c r="E23" s="12">
        <v>0</v>
      </c>
      <c r="F23" s="17">
        <v>100000</v>
      </c>
      <c r="G23" s="17">
        <f t="shared" si="0"/>
        <v>-100000</v>
      </c>
      <c r="H23" s="17"/>
    </row>
    <row r="24" spans="2:8" ht="14.25">
      <c r="B24" s="14"/>
      <c r="C24" s="14"/>
      <c r="D24" s="15" t="s">
        <v>29</v>
      </c>
      <c r="E24" s="18">
        <v>3000000</v>
      </c>
      <c r="F24" s="17">
        <v>2904000</v>
      </c>
      <c r="G24" s="17">
        <f t="shared" si="0"/>
        <v>96000</v>
      </c>
      <c r="H24" s="17"/>
    </row>
    <row r="25" spans="2:8" ht="14.25">
      <c r="B25" s="14"/>
      <c r="C25" s="19"/>
      <c r="D25" s="20" t="s">
        <v>30</v>
      </c>
      <c r="E25" s="21">
        <f>+E23+E24</f>
        <v>3000000</v>
      </c>
      <c r="F25" s="22">
        <f>+F23+F24</f>
        <v>3004000</v>
      </c>
      <c r="G25" s="22">
        <f t="shared" si="0"/>
        <v>-4000</v>
      </c>
      <c r="H25" s="22"/>
    </row>
    <row r="26" spans="2:8" ht="14.25">
      <c r="B26" s="19"/>
      <c r="C26" s="26" t="s">
        <v>31</v>
      </c>
      <c r="D26" s="24"/>
      <c r="E26" s="21">
        <f xml:space="preserve"> +E22 - E25</f>
        <v>-3000000</v>
      </c>
      <c r="F26" s="25">
        <f xml:space="preserve"> +F22 - F25</f>
        <v>-3004000</v>
      </c>
      <c r="G26" s="25">
        <f t="shared" si="0"/>
        <v>4000</v>
      </c>
      <c r="H26" s="25"/>
    </row>
    <row r="27" spans="2:8" ht="30">
      <c r="B27" s="10" t="s">
        <v>32</v>
      </c>
      <c r="C27" s="27" t="s">
        <v>10</v>
      </c>
      <c r="D27" s="20" t="s">
        <v>33</v>
      </c>
      <c r="E27" s="21">
        <f>0</f>
        <v>0</v>
      </c>
      <c r="F27" s="22">
        <f>0</f>
        <v>0</v>
      </c>
      <c r="G27" s="22">
        <f t="shared" si="0"/>
        <v>0</v>
      </c>
      <c r="H27" s="22"/>
    </row>
    <row r="28" spans="2:8" ht="30">
      <c r="B28" s="14"/>
      <c r="C28" s="28" t="s">
        <v>18</v>
      </c>
      <c r="D28" s="29" t="s">
        <v>34</v>
      </c>
      <c r="E28" s="21">
        <f>0</f>
        <v>0</v>
      </c>
      <c r="F28" s="30">
        <f>0</f>
        <v>0</v>
      </c>
      <c r="G28" s="30">
        <f t="shared" si="0"/>
        <v>0</v>
      </c>
      <c r="H28" s="30"/>
    </row>
    <row r="29" spans="2:8" ht="14.25">
      <c r="B29" s="19"/>
      <c r="C29" s="26" t="s">
        <v>35</v>
      </c>
      <c r="D29" s="24"/>
      <c r="E29" s="21">
        <f xml:space="preserve"> +E27 - E28</f>
        <v>0</v>
      </c>
      <c r="F29" s="25">
        <f xml:space="preserve"> +F27 - F28</f>
        <v>0</v>
      </c>
      <c r="G29" s="25">
        <f t="shared" si="0"/>
        <v>0</v>
      </c>
      <c r="H29" s="25"/>
    </row>
    <row r="30" spans="2:8" ht="14.25">
      <c r="B30" s="31" t="s">
        <v>36</v>
      </c>
      <c r="C30" s="32"/>
      <c r="D30" s="33"/>
      <c r="E30" s="12">
        <v>0</v>
      </c>
      <c r="F30" s="34"/>
      <c r="G30" s="34">
        <f>E30 + E31</f>
        <v>0</v>
      </c>
      <c r="H30" s="34"/>
    </row>
    <row r="31" spans="2:8" ht="14.25">
      <c r="B31" s="35"/>
      <c r="C31" s="36"/>
      <c r="D31" s="37"/>
      <c r="E31" s="18">
        <v>0</v>
      </c>
      <c r="F31" s="38"/>
      <c r="G31" s="38"/>
      <c r="H31" s="38"/>
    </row>
    <row r="32" spans="2:8" ht="14.25">
      <c r="B32" s="26" t="s">
        <v>37</v>
      </c>
      <c r="C32" s="23"/>
      <c r="D32" s="24"/>
      <c r="E32" s="21">
        <f xml:space="preserve"> +E20 +E26 +E29 - (E30 + E31)</f>
        <v>-829533</v>
      </c>
      <c r="F32" s="25">
        <f xml:space="preserve"> +F20 +F26 +F29 - (F30 + F31)</f>
        <v>-1523360</v>
      </c>
      <c r="G32" s="25">
        <f t="shared" si="0"/>
        <v>693827</v>
      </c>
      <c r="H32" s="25"/>
    </row>
    <row r="33" spans="2:8" ht="14.25">
      <c r="B33" s="26" t="s">
        <v>38</v>
      </c>
      <c r="C33" s="23"/>
      <c r="D33" s="24"/>
      <c r="E33" s="21">
        <v>4230487</v>
      </c>
      <c r="F33" s="25">
        <v>4230487</v>
      </c>
      <c r="G33" s="25">
        <f t="shared" si="0"/>
        <v>0</v>
      </c>
      <c r="H33" s="25"/>
    </row>
    <row r="34" spans="2:8" ht="14.25">
      <c r="B34" s="26" t="s">
        <v>39</v>
      </c>
      <c r="C34" s="23"/>
      <c r="D34" s="24"/>
      <c r="E34" s="21">
        <f xml:space="preserve"> +E32 +E33</f>
        <v>3400954</v>
      </c>
      <c r="F34" s="25">
        <f xml:space="preserve"> +F32 +F33</f>
        <v>2707127</v>
      </c>
      <c r="G34" s="25">
        <f t="shared" si="0"/>
        <v>693827</v>
      </c>
      <c r="H34" s="25"/>
    </row>
  </sheetData>
  <mergeCells count="10">
    <mergeCell ref="B21:B26"/>
    <mergeCell ref="C21:C22"/>
    <mergeCell ref="C23:C25"/>
    <mergeCell ref="B27:B29"/>
    <mergeCell ref="B3:H3"/>
    <mergeCell ref="B5:H5"/>
    <mergeCell ref="B7:D7"/>
    <mergeCell ref="B8:B20"/>
    <mergeCell ref="C8:C14"/>
    <mergeCell ref="C15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2020-07-15T06:23:40Z</dcterms:created>
  <dcterms:modified xsi:type="dcterms:W3CDTF">2020-07-15T06:23:41Z</dcterms:modified>
</cp:coreProperties>
</file>