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 activeTab="1"/>
  </bookViews>
  <sheets>
    <sheet name="社会福祉事業" sheetId="1" r:id="rId1"/>
    <sheet name="収益事業" sheetId="2" r:id="rId2"/>
  </sheets>
  <definedNames>
    <definedName name="_xlnm.Print_Titles" localSheetId="0">社会福祉事業!$1:$7</definedName>
    <definedName name="_xlnm.Print_Titles" localSheetId="1">収益事業!$1:$7</definedName>
  </definedNames>
  <calcPr calcId="144525" calcMode="manual"/>
</workbook>
</file>

<file path=xl/calcChain.xml><?xml version="1.0" encoding="utf-8"?>
<calcChain xmlns="http://schemas.openxmlformats.org/spreadsheetml/2006/main">
  <c r="F35" i="2" l="1"/>
  <c r="H35" i="2" s="1"/>
  <c r="G33" i="2"/>
  <c r="G32" i="2"/>
  <c r="E32" i="2"/>
  <c r="F32" i="2" s="1"/>
  <c r="H32" i="2" s="1"/>
  <c r="F31" i="2"/>
  <c r="H31" i="2" s="1"/>
  <c r="F30" i="2"/>
  <c r="H30" i="2" s="1"/>
  <c r="G29" i="2"/>
  <c r="E29" i="2"/>
  <c r="F29" i="2" s="1"/>
  <c r="H29" i="2" s="1"/>
  <c r="H33" i="2" s="1"/>
  <c r="F28" i="2"/>
  <c r="H28" i="2" s="1"/>
  <c r="F27" i="2"/>
  <c r="H27" i="2" s="1"/>
  <c r="G25" i="2"/>
  <c r="E25" i="2"/>
  <c r="F25" i="2" s="1"/>
  <c r="H25" i="2" s="1"/>
  <c r="F24" i="2"/>
  <c r="H24" i="2" s="1"/>
  <c r="F23" i="2"/>
  <c r="H23" i="2" s="1"/>
  <c r="G22" i="2"/>
  <c r="G26" i="2" s="1"/>
  <c r="E22" i="2"/>
  <c r="F22" i="2" s="1"/>
  <c r="H22" i="2" s="1"/>
  <c r="F21" i="2"/>
  <c r="H21" i="2" s="1"/>
  <c r="G19" i="2"/>
  <c r="E19" i="2"/>
  <c r="F19" i="2" s="1"/>
  <c r="H19" i="2" s="1"/>
  <c r="F18" i="2"/>
  <c r="H18" i="2" s="1"/>
  <c r="F17" i="2"/>
  <c r="H17" i="2" s="1"/>
  <c r="F16" i="2"/>
  <c r="H16" i="2" s="1"/>
  <c r="F15" i="2"/>
  <c r="H15" i="2" s="1"/>
  <c r="G14" i="2"/>
  <c r="G20" i="2" s="1"/>
  <c r="G34" i="2" s="1"/>
  <c r="G36" i="2" s="1"/>
  <c r="E14" i="2"/>
  <c r="E20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I35" i="1"/>
  <c r="G35" i="1"/>
  <c r="F33" i="1"/>
  <c r="H32" i="1"/>
  <c r="G32" i="1"/>
  <c r="I32" i="1" s="1"/>
  <c r="F32" i="1"/>
  <c r="E32" i="1"/>
  <c r="G31" i="1"/>
  <c r="I31" i="1" s="1"/>
  <c r="G30" i="1"/>
  <c r="I30" i="1" s="1"/>
  <c r="H29" i="1"/>
  <c r="H33" i="1" s="1"/>
  <c r="F29" i="1"/>
  <c r="E29" i="1"/>
  <c r="E33" i="1" s="1"/>
  <c r="G33" i="1" s="1"/>
  <c r="I28" i="1"/>
  <c r="G28" i="1"/>
  <c r="I27" i="1"/>
  <c r="G27" i="1"/>
  <c r="E26" i="1"/>
  <c r="G26" i="1" s="1"/>
  <c r="H25" i="1"/>
  <c r="F25" i="1"/>
  <c r="G25" i="1" s="1"/>
  <c r="I25" i="1" s="1"/>
  <c r="E25" i="1"/>
  <c r="I24" i="1"/>
  <c r="G24" i="1"/>
  <c r="I23" i="1"/>
  <c r="G23" i="1"/>
  <c r="H22" i="1"/>
  <c r="H26" i="1" s="1"/>
  <c r="G22" i="1"/>
  <c r="I22" i="1" s="1"/>
  <c r="I26" i="1" s="1"/>
  <c r="F22" i="1"/>
  <c r="F26" i="1" s="1"/>
  <c r="E22" i="1"/>
  <c r="G21" i="1"/>
  <c r="I21" i="1" s="1"/>
  <c r="F20" i="1"/>
  <c r="F34" i="1" s="1"/>
  <c r="F36" i="1" s="1"/>
  <c r="H19" i="1"/>
  <c r="G19" i="1"/>
  <c r="I19" i="1" s="1"/>
  <c r="F19" i="1"/>
  <c r="E19" i="1"/>
  <c r="G18" i="1"/>
  <c r="I18" i="1" s="1"/>
  <c r="G17" i="1"/>
  <c r="I17" i="1" s="1"/>
  <c r="G16" i="1"/>
  <c r="I16" i="1" s="1"/>
  <c r="G15" i="1"/>
  <c r="I15" i="1" s="1"/>
  <c r="H14" i="1"/>
  <c r="H20" i="1" s="1"/>
  <c r="F14" i="1"/>
  <c r="E14" i="1"/>
  <c r="E20" i="1" s="1"/>
  <c r="I13" i="1"/>
  <c r="G13" i="1"/>
  <c r="I12" i="1"/>
  <c r="G12" i="1"/>
  <c r="I11" i="1"/>
  <c r="G11" i="1"/>
  <c r="I10" i="1"/>
  <c r="G10" i="1"/>
  <c r="I9" i="1"/>
  <c r="G9" i="1"/>
  <c r="I8" i="1"/>
  <c r="G8" i="1"/>
  <c r="G20" i="1" l="1"/>
  <c r="E34" i="1"/>
  <c r="H34" i="1"/>
  <c r="H36" i="1" s="1"/>
  <c r="H26" i="2"/>
  <c r="F20" i="2"/>
  <c r="F14" i="2"/>
  <c r="H14" i="2" s="1"/>
  <c r="H20" i="2" s="1"/>
  <c r="E26" i="2"/>
  <c r="F26" i="2" s="1"/>
  <c r="E33" i="2"/>
  <c r="F33" i="2" s="1"/>
  <c r="G14" i="1"/>
  <c r="I14" i="1" s="1"/>
  <c r="I20" i="1" s="1"/>
  <c r="G29" i="1"/>
  <c r="I29" i="1" s="1"/>
  <c r="I33" i="1" s="1"/>
  <c r="H34" i="2" l="1"/>
  <c r="H36" i="2" s="1"/>
  <c r="I34" i="1"/>
  <c r="I36" i="1" s="1"/>
  <c r="E36" i="1"/>
  <c r="G36" i="1" s="1"/>
  <c r="G34" i="1"/>
  <c r="E34" i="2"/>
  <c r="F34" i="2" l="1"/>
  <c r="E36" i="2"/>
  <c r="F36" i="2" s="1"/>
</calcChain>
</file>

<file path=xl/sharedStrings.xml><?xml version="1.0" encoding="utf-8"?>
<sst xmlns="http://schemas.openxmlformats.org/spreadsheetml/2006/main" count="95" uniqueCount="51">
  <si>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</si>
  <si>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</si>
  <si>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</si>
  <si>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</si>
  <si>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</si>
  <si>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グループホーム寿</t>
    <phoneticPr fontId="1"/>
  </si>
  <si>
    <t>デイサービスセンター千寿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</si>
  <si>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</si>
  <si>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</si>
  <si>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</si>
  <si>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</si>
  <si>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</si>
  <si>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介護保険事業収入</t>
  </si>
  <si>
    <t>老人福祉事業収入</t>
  </si>
  <si>
    <t>収益事業収入</t>
  </si>
  <si>
    <t>寄付金収入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</si>
  <si>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</si>
  <si>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</si>
  <si>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</si>
  <si>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</si>
  <si>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</si>
  <si>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</si>
  <si>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</si>
  <si>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</si>
  <si>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</si>
  <si>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</si>
  <si>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</si>
  <si>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設備資金借入金収入</t>
  </si>
  <si>
    <t>施設整備等収入計（４）</t>
  </si>
  <si>
    <t>固定資産取得支出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</si>
  <si>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</si>
  <si>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</si>
  <si>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</si>
  <si>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</si>
  <si>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事業区分間繰入金収入</t>
  </si>
  <si>
    <t>拠点区分間繰入金収入</t>
  </si>
  <si>
    <t>その他の活動収入計（７）</t>
  </si>
  <si>
    <t>事業区分間繰入金支出</t>
  </si>
  <si>
    <t>拠点区分間繰入金支出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</si>
  <si>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</si>
  <si>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</si>
  <si>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</si>
  <si>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</si>
  <si>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</si>
  <si>
    <t>収益事業  資金収支内訳表</t>
    <phoneticPr fontId="4"/>
  </si>
  <si>
    <t>（自）平成31年4月1日  （至）令和2年3月31日</t>
    <phoneticPr fontId="4"/>
  </si>
  <si>
    <t>（単位：円）</t>
    <phoneticPr fontId="4"/>
  </si>
  <si>
    <t>グループリビング千寿</t>
    <phoneticPr fontId="1"/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</si>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</sst>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NumberFormat="1" applyFont="1" applyFill="1" applyBorder="1" applyAlignment="1">
      <alignment vertical="center" textRotation="255"/>
    </xf>
    <xf numFmtId="0" fontId="7" fillId="0" borderId="5" xfId="2" applyNumberFormat="1" applyFont="1" applyFill="1" applyBorder="1" applyAlignment="1">
      <alignment vertical="center" shrinkToFit="1"/>
    </xf>
    <xf numFmtId="176" fontId="9" fillId="0" borderId="5" xfId="2" applyNumberFormat="1" applyFont="1" applyFill="1" applyBorder="1" applyAlignment="1" applyProtection="1">
      <alignment vertical="center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NumberFormat="1" applyFont="1" applyFill="1" applyBorder="1" applyAlignment="1">
      <alignment vertical="center" textRotation="255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2" applyNumberFormat="1" applyFont="1" applyFill="1" applyBorder="1" applyAlignment="1">
      <alignment vertical="center" textRotation="255"/>
    </xf>
    <xf numFmtId="0" fontId="7" fillId="0" borderId="4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2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4" xfId="2" applyNumberFormat="1" applyFont="1" applyFill="1" applyBorder="1" applyAlignment="1">
      <alignment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showGridLines="0" workbookViewId="0"/>
  </sheetViews>
  <sheetFormatPr defaultRowHeight="13.5"/>
  <cols>
    <col min="1" max="3" width="2.875" customWidth="1"/>
    <col min="4" max="4" width="44.375" customWidth="1"/>
    <col min="5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2"/>
      <c r="D2" s="2"/>
      <c r="E2" s="2"/>
      <c r="F2" s="2"/>
      <c r="G2" s="3"/>
      <c r="H2" s="4"/>
      <c r="I2" s="4" t="s">
        <v>0</v>
      </c>
    </row>
    <row r="3" spans="2:9" ht="21">
      <c r="B3" s="5" t="s">
        <v>1</v>
      </c>
      <c r="C3" s="5"/>
      <c r="D3" s="5"/>
      <c r="E3" s="5"/>
      <c r="F3" s="5"/>
      <c r="G3" s="5"/>
      <c r="H3" s="5"/>
      <c r="I3" s="5"/>
    </row>
    <row r="4" spans="2:9" ht="14.25">
      <c r="B4" s="6"/>
      <c r="C4" s="6"/>
      <c r="D4" s="6"/>
      <c r="E4" s="6"/>
      <c r="F4" s="6"/>
      <c r="G4" s="6"/>
      <c r="H4" s="3"/>
      <c r="I4" s="3"/>
    </row>
    <row r="5" spans="2:9" ht="21">
      <c r="B5" s="7" t="s">
        <v>2</v>
      </c>
      <c r="C5" s="7"/>
      <c r="D5" s="7"/>
      <c r="E5" s="7"/>
      <c r="F5" s="7"/>
      <c r="G5" s="7"/>
      <c r="H5" s="7"/>
      <c r="I5" s="7"/>
    </row>
    <row r="6" spans="2:9" ht="15.75">
      <c r="B6" s="8"/>
      <c r="C6" s="8"/>
      <c r="D6" s="8"/>
      <c r="E6" s="8"/>
      <c r="F6" s="8"/>
      <c r="G6" s="3"/>
      <c r="H6" s="3"/>
      <c r="I6" s="8" t="s">
        <v>3</v>
      </c>
    </row>
    <row r="7" spans="2:9" ht="28.5">
      <c r="B7" s="9" t="s">
        <v>4</v>
      </c>
      <c r="C7" s="10"/>
      <c r="D7" s="11"/>
      <c r="E7" s="12" t="s">
        <v>5</v>
      </c>
      <c r="F7" s="12" t="s">
        <v>6</v>
      </c>
      <c r="G7" s="13" t="s">
        <v>7</v>
      </c>
      <c r="H7" s="13" t="s">
        <v>8</v>
      </c>
      <c r="I7" s="13" t="s">
        <v>9</v>
      </c>
    </row>
    <row r="8" spans="2:9" ht="14.25">
      <c r="B8" s="14" t="s">
        <v>10</v>
      </c>
      <c r="C8" s="14" t="s">
        <v>11</v>
      </c>
      <c r="D8" s="15" t="s">
        <v>12</v>
      </c>
      <c r="E8" s="16">
        <v>42940558</v>
      </c>
      <c r="F8" s="16">
        <v>9827437</v>
      </c>
      <c r="G8" s="16">
        <f>+E8+F8</f>
        <v>52767995</v>
      </c>
      <c r="H8" s="17"/>
      <c r="I8" s="16">
        <f>G8-ABS(H8)</f>
        <v>52767995</v>
      </c>
    </row>
    <row r="9" spans="2:9" ht="14.25">
      <c r="B9" s="18"/>
      <c r="C9" s="18"/>
      <c r="D9" s="19" t="s">
        <v>13</v>
      </c>
      <c r="E9" s="20"/>
      <c r="F9" s="20"/>
      <c r="G9" s="20">
        <f t="shared" ref="G9:G36" si="0">+E9+F9</f>
        <v>0</v>
      </c>
      <c r="H9" s="21"/>
      <c r="I9" s="20">
        <f t="shared" ref="I9:I35" si="1">G9-ABS(H9)</f>
        <v>0</v>
      </c>
    </row>
    <row r="10" spans="2:9" ht="14.25">
      <c r="B10" s="18"/>
      <c r="C10" s="18"/>
      <c r="D10" s="19" t="s">
        <v>14</v>
      </c>
      <c r="E10" s="20"/>
      <c r="F10" s="20"/>
      <c r="G10" s="20">
        <f t="shared" si="0"/>
        <v>0</v>
      </c>
      <c r="H10" s="21"/>
      <c r="I10" s="20">
        <f t="shared" si="1"/>
        <v>0</v>
      </c>
    </row>
    <row r="11" spans="2:9" ht="14.25">
      <c r="B11" s="18"/>
      <c r="C11" s="18"/>
      <c r="D11" s="19" t="s">
        <v>15</v>
      </c>
      <c r="E11" s="20">
        <v>961340</v>
      </c>
      <c r="F11" s="20"/>
      <c r="G11" s="20">
        <f t="shared" si="0"/>
        <v>961340</v>
      </c>
      <c r="H11" s="21"/>
      <c r="I11" s="20">
        <f t="shared" si="1"/>
        <v>961340</v>
      </c>
    </row>
    <row r="12" spans="2:9" ht="14.25">
      <c r="B12" s="18"/>
      <c r="C12" s="18"/>
      <c r="D12" s="19" t="s">
        <v>16</v>
      </c>
      <c r="E12" s="20">
        <v>21</v>
      </c>
      <c r="F12" s="20">
        <v>2</v>
      </c>
      <c r="G12" s="20">
        <f t="shared" si="0"/>
        <v>23</v>
      </c>
      <c r="H12" s="21"/>
      <c r="I12" s="20">
        <f t="shared" si="1"/>
        <v>23</v>
      </c>
    </row>
    <row r="13" spans="2:9" ht="14.25">
      <c r="B13" s="18"/>
      <c r="C13" s="18"/>
      <c r="D13" s="19" t="s">
        <v>17</v>
      </c>
      <c r="E13" s="20">
        <v>72120</v>
      </c>
      <c r="F13" s="20"/>
      <c r="G13" s="20">
        <f t="shared" si="0"/>
        <v>72120</v>
      </c>
      <c r="H13" s="22"/>
      <c r="I13" s="20">
        <f t="shared" si="1"/>
        <v>72120</v>
      </c>
    </row>
    <row r="14" spans="2:9" ht="14.25">
      <c r="B14" s="18"/>
      <c r="C14" s="23"/>
      <c r="D14" s="24" t="s">
        <v>18</v>
      </c>
      <c r="E14" s="25">
        <f>+E8+E9+E10+E11+E12+E13</f>
        <v>43974039</v>
      </c>
      <c r="F14" s="25">
        <f>+F8+F9+F10+F11+F12+F13</f>
        <v>9827439</v>
      </c>
      <c r="G14" s="25">
        <f t="shared" si="0"/>
        <v>53801478</v>
      </c>
      <c r="H14" s="26">
        <f>+H8+H9+H10+H11+H12+H13</f>
        <v>0</v>
      </c>
      <c r="I14" s="25">
        <f t="shared" si="1"/>
        <v>53801478</v>
      </c>
    </row>
    <row r="15" spans="2:9" ht="14.25">
      <c r="B15" s="18"/>
      <c r="C15" s="14" t="s">
        <v>19</v>
      </c>
      <c r="D15" s="19" t="s">
        <v>20</v>
      </c>
      <c r="E15" s="20">
        <v>32885579</v>
      </c>
      <c r="F15" s="20">
        <v>8999569</v>
      </c>
      <c r="G15" s="20">
        <f t="shared" si="0"/>
        <v>41885148</v>
      </c>
      <c r="H15" s="17"/>
      <c r="I15" s="20">
        <f t="shared" si="1"/>
        <v>41885148</v>
      </c>
    </row>
    <row r="16" spans="2:9" ht="14.25">
      <c r="B16" s="18"/>
      <c r="C16" s="18"/>
      <c r="D16" s="19" t="s">
        <v>21</v>
      </c>
      <c r="E16" s="20">
        <v>6452926</v>
      </c>
      <c r="F16" s="20">
        <v>1105795</v>
      </c>
      <c r="G16" s="20">
        <f t="shared" si="0"/>
        <v>7558721</v>
      </c>
      <c r="H16" s="21"/>
      <c r="I16" s="20">
        <f t="shared" si="1"/>
        <v>7558721</v>
      </c>
    </row>
    <row r="17" spans="2:9" ht="14.25">
      <c r="B17" s="18"/>
      <c r="C17" s="18"/>
      <c r="D17" s="19" t="s">
        <v>22</v>
      </c>
      <c r="E17" s="20">
        <v>4727859</v>
      </c>
      <c r="F17" s="20">
        <v>63715</v>
      </c>
      <c r="G17" s="20">
        <f t="shared" si="0"/>
        <v>4791574</v>
      </c>
      <c r="H17" s="21"/>
      <c r="I17" s="20">
        <f t="shared" si="1"/>
        <v>4791574</v>
      </c>
    </row>
    <row r="18" spans="2:9" ht="14.25">
      <c r="B18" s="18"/>
      <c r="C18" s="18"/>
      <c r="D18" s="19" t="s">
        <v>23</v>
      </c>
      <c r="E18" s="20">
        <v>131079</v>
      </c>
      <c r="F18" s="20">
        <v>3285</v>
      </c>
      <c r="G18" s="20">
        <f t="shared" si="0"/>
        <v>134364</v>
      </c>
      <c r="H18" s="22"/>
      <c r="I18" s="20">
        <f t="shared" si="1"/>
        <v>134364</v>
      </c>
    </row>
    <row r="19" spans="2:9" ht="14.25">
      <c r="B19" s="18"/>
      <c r="C19" s="23"/>
      <c r="D19" s="24" t="s">
        <v>24</v>
      </c>
      <c r="E19" s="25">
        <f>+E15+E16+E17+E18</f>
        <v>44197443</v>
      </c>
      <c r="F19" s="25">
        <f>+F15+F16+F17+F18</f>
        <v>10172364</v>
      </c>
      <c r="G19" s="25">
        <f t="shared" si="0"/>
        <v>54369807</v>
      </c>
      <c r="H19" s="26">
        <f>+H15+H16+H17+H18</f>
        <v>0</v>
      </c>
      <c r="I19" s="25">
        <f t="shared" si="1"/>
        <v>54369807</v>
      </c>
    </row>
    <row r="20" spans="2:9" ht="14.25">
      <c r="B20" s="23"/>
      <c r="C20" s="27" t="s">
        <v>25</v>
      </c>
      <c r="D20" s="28"/>
      <c r="E20" s="29">
        <f xml:space="preserve"> +E14 - E19</f>
        <v>-223404</v>
      </c>
      <c r="F20" s="29">
        <f xml:space="preserve"> +F14 - F19</f>
        <v>-344925</v>
      </c>
      <c r="G20" s="29">
        <f t="shared" si="0"/>
        <v>-568329</v>
      </c>
      <c r="H20" s="26">
        <f xml:space="preserve"> +H14 - H19</f>
        <v>0</v>
      </c>
      <c r="I20" s="29">
        <f>I14-I19</f>
        <v>-568329</v>
      </c>
    </row>
    <row r="21" spans="2:9" ht="14.25">
      <c r="B21" s="14" t="s">
        <v>26</v>
      </c>
      <c r="C21" s="14" t="s">
        <v>11</v>
      </c>
      <c r="D21" s="19" t="s">
        <v>27</v>
      </c>
      <c r="E21" s="20"/>
      <c r="F21" s="20"/>
      <c r="G21" s="20">
        <f t="shared" si="0"/>
        <v>0</v>
      </c>
      <c r="H21" s="26"/>
      <c r="I21" s="20">
        <f t="shared" si="1"/>
        <v>0</v>
      </c>
    </row>
    <row r="22" spans="2:9" ht="14.25">
      <c r="B22" s="18"/>
      <c r="C22" s="23"/>
      <c r="D22" s="24" t="s">
        <v>28</v>
      </c>
      <c r="E22" s="25">
        <f>+E21</f>
        <v>0</v>
      </c>
      <c r="F22" s="25">
        <f>+F21</f>
        <v>0</v>
      </c>
      <c r="G22" s="25">
        <f t="shared" si="0"/>
        <v>0</v>
      </c>
      <c r="H22" s="26">
        <f>+H21</f>
        <v>0</v>
      </c>
      <c r="I22" s="25">
        <f t="shared" si="1"/>
        <v>0</v>
      </c>
    </row>
    <row r="23" spans="2:9" ht="14.25">
      <c r="B23" s="18"/>
      <c r="C23" s="14" t="s">
        <v>19</v>
      </c>
      <c r="D23" s="19" t="s">
        <v>29</v>
      </c>
      <c r="E23" s="20">
        <v>100000</v>
      </c>
      <c r="F23" s="20"/>
      <c r="G23" s="20">
        <f t="shared" si="0"/>
        <v>100000</v>
      </c>
      <c r="H23" s="17"/>
      <c r="I23" s="20">
        <f t="shared" si="1"/>
        <v>100000</v>
      </c>
    </row>
    <row r="24" spans="2:9" ht="14.25">
      <c r="B24" s="18"/>
      <c r="C24" s="18"/>
      <c r="D24" s="19" t="s">
        <v>30</v>
      </c>
      <c r="E24" s="20">
        <v>2304000</v>
      </c>
      <c r="F24" s="20">
        <v>600000</v>
      </c>
      <c r="G24" s="20">
        <f t="shared" si="0"/>
        <v>2904000</v>
      </c>
      <c r="H24" s="22"/>
      <c r="I24" s="20">
        <f t="shared" si="1"/>
        <v>2904000</v>
      </c>
    </row>
    <row r="25" spans="2:9" ht="14.25">
      <c r="B25" s="18"/>
      <c r="C25" s="23"/>
      <c r="D25" s="24" t="s">
        <v>31</v>
      </c>
      <c r="E25" s="25">
        <f>+E23+E24</f>
        <v>2404000</v>
      </c>
      <c r="F25" s="25">
        <f>+F23+F24</f>
        <v>600000</v>
      </c>
      <c r="G25" s="25">
        <f t="shared" si="0"/>
        <v>3004000</v>
      </c>
      <c r="H25" s="26">
        <f>+H23+H24</f>
        <v>0</v>
      </c>
      <c r="I25" s="25">
        <f t="shared" si="1"/>
        <v>3004000</v>
      </c>
    </row>
    <row r="26" spans="2:9" ht="14.25">
      <c r="B26" s="23"/>
      <c r="C26" s="30" t="s">
        <v>32</v>
      </c>
      <c r="D26" s="28"/>
      <c r="E26" s="29">
        <f xml:space="preserve"> +E22 - E25</f>
        <v>-2404000</v>
      </c>
      <c r="F26" s="29">
        <f xml:space="preserve"> +F22 - F25</f>
        <v>-600000</v>
      </c>
      <c r="G26" s="29">
        <f t="shared" si="0"/>
        <v>-3004000</v>
      </c>
      <c r="H26" s="26">
        <f xml:space="preserve"> +H22 - H25</f>
        <v>0</v>
      </c>
      <c r="I26" s="29">
        <f>I22-I25</f>
        <v>-3004000</v>
      </c>
    </row>
    <row r="27" spans="2:9" ht="14.25">
      <c r="B27" s="14" t="s">
        <v>33</v>
      </c>
      <c r="C27" s="14" t="s">
        <v>11</v>
      </c>
      <c r="D27" s="19" t="s">
        <v>34</v>
      </c>
      <c r="E27" s="20">
        <v>1350000</v>
      </c>
      <c r="F27" s="20">
        <v>635900</v>
      </c>
      <c r="G27" s="20">
        <f t="shared" si="0"/>
        <v>1985900</v>
      </c>
      <c r="H27" s="17"/>
      <c r="I27" s="20">
        <f t="shared" si="1"/>
        <v>1985900</v>
      </c>
    </row>
    <row r="28" spans="2:9" ht="14.25">
      <c r="B28" s="18"/>
      <c r="C28" s="18"/>
      <c r="D28" s="19" t="s">
        <v>35</v>
      </c>
      <c r="E28" s="20">
        <v>150000</v>
      </c>
      <c r="F28" s="20">
        <v>2096291</v>
      </c>
      <c r="G28" s="20">
        <f t="shared" si="0"/>
        <v>2246291</v>
      </c>
      <c r="H28" s="22"/>
      <c r="I28" s="20">
        <f t="shared" si="1"/>
        <v>2246291</v>
      </c>
    </row>
    <row r="29" spans="2:9" ht="14.25">
      <c r="B29" s="18"/>
      <c r="C29" s="23"/>
      <c r="D29" s="24" t="s">
        <v>36</v>
      </c>
      <c r="E29" s="25">
        <f>+E27+E28</f>
        <v>1500000</v>
      </c>
      <c r="F29" s="25">
        <f>+F27+F28</f>
        <v>2732191</v>
      </c>
      <c r="G29" s="25">
        <f t="shared" si="0"/>
        <v>4232191</v>
      </c>
      <c r="H29" s="26">
        <f>+H27+H28</f>
        <v>0</v>
      </c>
      <c r="I29" s="25">
        <f t="shared" si="1"/>
        <v>4232191</v>
      </c>
    </row>
    <row r="30" spans="2:9" ht="14.25">
      <c r="B30" s="18"/>
      <c r="C30" s="14" t="s">
        <v>19</v>
      </c>
      <c r="D30" s="31" t="s">
        <v>37</v>
      </c>
      <c r="E30" s="32"/>
      <c r="F30" s="32"/>
      <c r="G30" s="32">
        <f t="shared" si="0"/>
        <v>0</v>
      </c>
      <c r="H30" s="17"/>
      <c r="I30" s="32">
        <f t="shared" si="1"/>
        <v>0</v>
      </c>
    </row>
    <row r="31" spans="2:9" ht="14.25">
      <c r="B31" s="18"/>
      <c r="C31" s="18"/>
      <c r="D31" s="31" t="s">
        <v>38</v>
      </c>
      <c r="E31" s="32">
        <v>2096291</v>
      </c>
      <c r="F31" s="32">
        <v>150000</v>
      </c>
      <c r="G31" s="32">
        <f t="shared" si="0"/>
        <v>2246291</v>
      </c>
      <c r="H31" s="22"/>
      <c r="I31" s="32">
        <f t="shared" si="1"/>
        <v>2246291</v>
      </c>
    </row>
    <row r="32" spans="2:9" ht="14.25">
      <c r="B32" s="18"/>
      <c r="C32" s="23"/>
      <c r="D32" s="33" t="s">
        <v>39</v>
      </c>
      <c r="E32" s="34">
        <f>+E30+E31</f>
        <v>2096291</v>
      </c>
      <c r="F32" s="34">
        <f>+F30+F31</f>
        <v>150000</v>
      </c>
      <c r="G32" s="34">
        <f t="shared" si="0"/>
        <v>2246291</v>
      </c>
      <c r="H32" s="26">
        <f>+H30+H31</f>
        <v>0</v>
      </c>
      <c r="I32" s="34">
        <f t="shared" si="1"/>
        <v>2246291</v>
      </c>
    </row>
    <row r="33" spans="2:9" ht="14.25">
      <c r="B33" s="23"/>
      <c r="C33" s="30" t="s">
        <v>40</v>
      </c>
      <c r="D33" s="28"/>
      <c r="E33" s="29">
        <f xml:space="preserve"> +E29 - E32</f>
        <v>-596291</v>
      </c>
      <c r="F33" s="29">
        <f xml:space="preserve"> +F29 - F32</f>
        <v>2582191</v>
      </c>
      <c r="G33" s="29">
        <f t="shared" si="0"/>
        <v>1985900</v>
      </c>
      <c r="H33" s="26">
        <f xml:space="preserve"> +H29 - H32</f>
        <v>0</v>
      </c>
      <c r="I33" s="29">
        <f>I29-I32</f>
        <v>1985900</v>
      </c>
    </row>
    <row r="34" spans="2:9" ht="14.25">
      <c r="B34" s="30" t="s">
        <v>41</v>
      </c>
      <c r="C34" s="27"/>
      <c r="D34" s="28"/>
      <c r="E34" s="29">
        <f xml:space="preserve"> +E20 +E26 +E33</f>
        <v>-3223695</v>
      </c>
      <c r="F34" s="29">
        <f xml:space="preserve"> +F20 +F26 +F33</f>
        <v>1637266</v>
      </c>
      <c r="G34" s="29">
        <f t="shared" si="0"/>
        <v>-1586429</v>
      </c>
      <c r="H34" s="26">
        <f xml:space="preserve"> +H20 +H26 +H33</f>
        <v>0</v>
      </c>
      <c r="I34" s="29">
        <f>I20+I26+I33</f>
        <v>-1586429</v>
      </c>
    </row>
    <row r="35" spans="2:9" ht="14.25">
      <c r="B35" s="30" t="s">
        <v>42</v>
      </c>
      <c r="C35" s="27"/>
      <c r="D35" s="28"/>
      <c r="E35" s="29">
        <v>1834966</v>
      </c>
      <c r="F35" s="29">
        <v>1499123</v>
      </c>
      <c r="G35" s="29">
        <f t="shared" si="0"/>
        <v>3334089</v>
      </c>
      <c r="H35" s="26"/>
      <c r="I35" s="29">
        <f t="shared" si="1"/>
        <v>3334089</v>
      </c>
    </row>
    <row r="36" spans="2:9" ht="14.25">
      <c r="B36" s="30" t="s">
        <v>43</v>
      </c>
      <c r="C36" s="27"/>
      <c r="D36" s="28"/>
      <c r="E36" s="29">
        <f xml:space="preserve"> +E34 +E35</f>
        <v>-1388729</v>
      </c>
      <c r="F36" s="29">
        <f xml:space="preserve"> +F34 +F35</f>
        <v>3136389</v>
      </c>
      <c r="G36" s="29">
        <f t="shared" si="0"/>
        <v>1747660</v>
      </c>
      <c r="H36" s="26">
        <f xml:space="preserve"> +H34 +H35</f>
        <v>0</v>
      </c>
      <c r="I36" s="29">
        <f>I34+I35</f>
        <v>1747660</v>
      </c>
    </row>
  </sheetData>
  <mergeCells count="12">
    <mergeCell ref="B21:B26"/>
    <mergeCell ref="C21:C22"/>
    <mergeCell ref="C23:C25"/>
    <mergeCell ref="B27:B33"/>
    <mergeCell ref="C27:C29"/>
    <mergeCell ref="C30:C32"/>
    <mergeCell ref="B3:I3"/>
    <mergeCell ref="B5:I5"/>
    <mergeCell ref="B7:D7"/>
    <mergeCell ref="B8:B20"/>
    <mergeCell ref="C8:C14"/>
    <mergeCell ref="C15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showGridLines="0" tabSelected="1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2"/>
      <c r="F2" s="3"/>
      <c r="G2" s="4"/>
      <c r="H2" s="4" t="s">
        <v>0</v>
      </c>
    </row>
    <row r="3" spans="2:8" ht="21">
      <c r="B3" s="5" t="s">
        <v>44</v>
      </c>
      <c r="C3" s="5"/>
      <c r="D3" s="5"/>
      <c r="E3" s="5"/>
      <c r="F3" s="5"/>
      <c r="G3" s="5"/>
      <c r="H3" s="5"/>
    </row>
    <row r="4" spans="2:8" ht="14.25">
      <c r="B4" s="6"/>
      <c r="C4" s="6"/>
      <c r="D4" s="6"/>
      <c r="E4" s="6"/>
      <c r="F4" s="6"/>
      <c r="G4" s="3"/>
      <c r="H4" s="3"/>
    </row>
    <row r="5" spans="2:8" ht="21">
      <c r="B5" s="7" t="s">
        <v>45</v>
      </c>
      <c r="C5" s="7"/>
      <c r="D5" s="7"/>
      <c r="E5" s="7"/>
      <c r="F5" s="7"/>
      <c r="G5" s="7"/>
      <c r="H5" s="7"/>
    </row>
    <row r="6" spans="2:8" ht="15.75">
      <c r="B6" s="8"/>
      <c r="C6" s="8"/>
      <c r="D6" s="8"/>
      <c r="E6" s="8"/>
      <c r="F6" s="3"/>
      <c r="G6" s="3"/>
      <c r="H6" s="8" t="s">
        <v>46</v>
      </c>
    </row>
    <row r="7" spans="2:8" ht="28.5">
      <c r="B7" s="9" t="s">
        <v>4</v>
      </c>
      <c r="C7" s="10"/>
      <c r="D7" s="11"/>
      <c r="E7" s="12" t="s">
        <v>47</v>
      </c>
      <c r="F7" s="13" t="s">
        <v>7</v>
      </c>
      <c r="G7" s="13" t="s">
        <v>8</v>
      </c>
      <c r="H7" s="13" t="s">
        <v>9</v>
      </c>
    </row>
    <row r="8" spans="2:8" ht="14.25">
      <c r="B8" s="14" t="s">
        <v>10</v>
      </c>
      <c r="C8" s="14" t="s">
        <v>11</v>
      </c>
      <c r="D8" s="15" t="s">
        <v>12</v>
      </c>
      <c r="E8" s="16"/>
      <c r="F8" s="16">
        <f>+E8</f>
        <v>0</v>
      </c>
      <c r="G8" s="17"/>
      <c r="H8" s="16">
        <f>F8-ABS(G8)</f>
        <v>0</v>
      </c>
    </row>
    <row r="9" spans="2:8" ht="14.25">
      <c r="B9" s="18"/>
      <c r="C9" s="18"/>
      <c r="D9" s="19" t="s">
        <v>13</v>
      </c>
      <c r="E9" s="20">
        <v>6172500</v>
      </c>
      <c r="F9" s="20">
        <f t="shared" ref="F9:F36" si="0">+E9</f>
        <v>6172500</v>
      </c>
      <c r="G9" s="21"/>
      <c r="H9" s="20">
        <f t="shared" ref="H9:H35" si="1">F9-ABS(G9)</f>
        <v>6172500</v>
      </c>
    </row>
    <row r="10" spans="2:8" ht="14.25">
      <c r="B10" s="18"/>
      <c r="C10" s="18"/>
      <c r="D10" s="19" t="s">
        <v>14</v>
      </c>
      <c r="E10" s="20"/>
      <c r="F10" s="20">
        <f t="shared" si="0"/>
        <v>0</v>
      </c>
      <c r="G10" s="21"/>
      <c r="H10" s="20">
        <f t="shared" si="1"/>
        <v>0</v>
      </c>
    </row>
    <row r="11" spans="2:8" ht="14.25">
      <c r="B11" s="18"/>
      <c r="C11" s="18"/>
      <c r="D11" s="19" t="s">
        <v>15</v>
      </c>
      <c r="E11" s="20"/>
      <c r="F11" s="20">
        <f t="shared" si="0"/>
        <v>0</v>
      </c>
      <c r="G11" s="21"/>
      <c r="H11" s="20">
        <f t="shared" si="1"/>
        <v>0</v>
      </c>
    </row>
    <row r="12" spans="2:8" ht="14.25">
      <c r="B12" s="18"/>
      <c r="C12" s="18"/>
      <c r="D12" s="19" t="s">
        <v>16</v>
      </c>
      <c r="E12" s="20">
        <v>4</v>
      </c>
      <c r="F12" s="20">
        <f t="shared" si="0"/>
        <v>4</v>
      </c>
      <c r="G12" s="21"/>
      <c r="H12" s="20">
        <f t="shared" si="1"/>
        <v>4</v>
      </c>
    </row>
    <row r="13" spans="2:8" ht="14.25">
      <c r="B13" s="18"/>
      <c r="C13" s="18"/>
      <c r="D13" s="19" t="s">
        <v>17</v>
      </c>
      <c r="E13" s="20"/>
      <c r="F13" s="20">
        <f t="shared" si="0"/>
        <v>0</v>
      </c>
      <c r="G13" s="22"/>
      <c r="H13" s="20">
        <f t="shared" si="1"/>
        <v>0</v>
      </c>
    </row>
    <row r="14" spans="2:8" ht="14.25">
      <c r="B14" s="18"/>
      <c r="C14" s="23"/>
      <c r="D14" s="24" t="s">
        <v>18</v>
      </c>
      <c r="E14" s="25">
        <f>+E8+E9+E10+E11+E12+E13</f>
        <v>6172504</v>
      </c>
      <c r="F14" s="25">
        <f t="shared" si="0"/>
        <v>6172504</v>
      </c>
      <c r="G14" s="26">
        <f>+G8+G9+G10+G11+G12+G13</f>
        <v>0</v>
      </c>
      <c r="H14" s="25">
        <f t="shared" si="1"/>
        <v>6172504</v>
      </c>
    </row>
    <row r="15" spans="2:8" ht="14.25">
      <c r="B15" s="18"/>
      <c r="C15" s="14" t="s">
        <v>19</v>
      </c>
      <c r="D15" s="19" t="s">
        <v>20</v>
      </c>
      <c r="E15" s="20"/>
      <c r="F15" s="20">
        <f t="shared" si="0"/>
        <v>0</v>
      </c>
      <c r="G15" s="17"/>
      <c r="H15" s="20">
        <f t="shared" si="1"/>
        <v>0</v>
      </c>
    </row>
    <row r="16" spans="2:8" ht="14.25">
      <c r="B16" s="18"/>
      <c r="C16" s="18"/>
      <c r="D16" s="19" t="s">
        <v>21</v>
      </c>
      <c r="E16" s="20">
        <v>2429269</v>
      </c>
      <c r="F16" s="20">
        <f t="shared" si="0"/>
        <v>2429269</v>
      </c>
      <c r="G16" s="21"/>
      <c r="H16" s="20">
        <f t="shared" si="1"/>
        <v>2429269</v>
      </c>
    </row>
    <row r="17" spans="2:8" ht="14.25">
      <c r="B17" s="18"/>
      <c r="C17" s="18"/>
      <c r="D17" s="19" t="s">
        <v>22</v>
      </c>
      <c r="E17" s="20">
        <v>1694266</v>
      </c>
      <c r="F17" s="20">
        <f t="shared" si="0"/>
        <v>1694266</v>
      </c>
      <c r="G17" s="21"/>
      <c r="H17" s="20">
        <f t="shared" si="1"/>
        <v>1694266</v>
      </c>
    </row>
    <row r="18" spans="2:8" ht="14.25">
      <c r="B18" s="18"/>
      <c r="C18" s="18"/>
      <c r="D18" s="19" t="s">
        <v>23</v>
      </c>
      <c r="E18" s="20"/>
      <c r="F18" s="20">
        <f t="shared" si="0"/>
        <v>0</v>
      </c>
      <c r="G18" s="22"/>
      <c r="H18" s="20">
        <f t="shared" si="1"/>
        <v>0</v>
      </c>
    </row>
    <row r="19" spans="2:8" ht="14.25">
      <c r="B19" s="18"/>
      <c r="C19" s="23"/>
      <c r="D19" s="24" t="s">
        <v>24</v>
      </c>
      <c r="E19" s="25">
        <f>+E15+E16+E17+E18</f>
        <v>4123535</v>
      </c>
      <c r="F19" s="25">
        <f t="shared" si="0"/>
        <v>4123535</v>
      </c>
      <c r="G19" s="26">
        <f>+G15+G16+G17+G18</f>
        <v>0</v>
      </c>
      <c r="H19" s="25">
        <f t="shared" si="1"/>
        <v>4123535</v>
      </c>
    </row>
    <row r="20" spans="2:8" ht="14.25">
      <c r="B20" s="23"/>
      <c r="C20" s="27" t="s">
        <v>25</v>
      </c>
      <c r="D20" s="28"/>
      <c r="E20" s="29">
        <f xml:space="preserve"> +E14 - E19</f>
        <v>2048969</v>
      </c>
      <c r="F20" s="29">
        <f t="shared" si="0"/>
        <v>2048969</v>
      </c>
      <c r="G20" s="26">
        <f xml:space="preserve"> +G14 - G19</f>
        <v>0</v>
      </c>
      <c r="H20" s="29">
        <f>H14-H19</f>
        <v>2048969</v>
      </c>
    </row>
    <row r="21" spans="2:8" ht="14.25">
      <c r="B21" s="14" t="s">
        <v>26</v>
      </c>
      <c r="C21" s="14" t="s">
        <v>11</v>
      </c>
      <c r="D21" s="19" t="s">
        <v>27</v>
      </c>
      <c r="E21" s="20"/>
      <c r="F21" s="20">
        <f t="shared" si="0"/>
        <v>0</v>
      </c>
      <c r="G21" s="26"/>
      <c r="H21" s="20">
        <f t="shared" si="1"/>
        <v>0</v>
      </c>
    </row>
    <row r="22" spans="2:8" ht="14.25">
      <c r="B22" s="18"/>
      <c r="C22" s="23"/>
      <c r="D22" s="24" t="s">
        <v>28</v>
      </c>
      <c r="E22" s="25">
        <f>+E21</f>
        <v>0</v>
      </c>
      <c r="F22" s="25">
        <f t="shared" si="0"/>
        <v>0</v>
      </c>
      <c r="G22" s="26">
        <f>+G21</f>
        <v>0</v>
      </c>
      <c r="H22" s="25">
        <f t="shared" si="1"/>
        <v>0</v>
      </c>
    </row>
    <row r="23" spans="2:8" ht="14.25">
      <c r="B23" s="18"/>
      <c r="C23" s="14" t="s">
        <v>19</v>
      </c>
      <c r="D23" s="19" t="s">
        <v>29</v>
      </c>
      <c r="E23" s="20"/>
      <c r="F23" s="20">
        <f t="shared" si="0"/>
        <v>0</v>
      </c>
      <c r="G23" s="17"/>
      <c r="H23" s="20">
        <f t="shared" si="1"/>
        <v>0</v>
      </c>
    </row>
    <row r="24" spans="2:8" ht="14.25">
      <c r="B24" s="18"/>
      <c r="C24" s="18"/>
      <c r="D24" s="19" t="s">
        <v>30</v>
      </c>
      <c r="E24" s="20"/>
      <c r="F24" s="20">
        <f t="shared" si="0"/>
        <v>0</v>
      </c>
      <c r="G24" s="22"/>
      <c r="H24" s="20">
        <f t="shared" si="1"/>
        <v>0</v>
      </c>
    </row>
    <row r="25" spans="2:8" ht="14.25">
      <c r="B25" s="18"/>
      <c r="C25" s="23"/>
      <c r="D25" s="24" t="s">
        <v>31</v>
      </c>
      <c r="E25" s="25">
        <f>+E23+E24</f>
        <v>0</v>
      </c>
      <c r="F25" s="25">
        <f t="shared" si="0"/>
        <v>0</v>
      </c>
      <c r="G25" s="26">
        <f>+G23+G24</f>
        <v>0</v>
      </c>
      <c r="H25" s="25">
        <f t="shared" si="1"/>
        <v>0</v>
      </c>
    </row>
    <row r="26" spans="2:8" ht="14.25">
      <c r="B26" s="23"/>
      <c r="C26" s="30" t="s">
        <v>32</v>
      </c>
      <c r="D26" s="28"/>
      <c r="E26" s="29">
        <f xml:space="preserve"> +E22 - E25</f>
        <v>0</v>
      </c>
      <c r="F26" s="29">
        <f t="shared" si="0"/>
        <v>0</v>
      </c>
      <c r="G26" s="26">
        <f xml:space="preserve"> +G22 - G25</f>
        <v>0</v>
      </c>
      <c r="H26" s="29">
        <f>H22-H25</f>
        <v>0</v>
      </c>
    </row>
    <row r="27" spans="2:8" ht="14.25">
      <c r="B27" s="14" t="s">
        <v>33</v>
      </c>
      <c r="C27" s="14" t="s">
        <v>11</v>
      </c>
      <c r="D27" s="19" t="s">
        <v>34</v>
      </c>
      <c r="E27" s="20"/>
      <c r="F27" s="20">
        <f t="shared" si="0"/>
        <v>0</v>
      </c>
      <c r="G27" s="17"/>
      <c r="H27" s="20">
        <f t="shared" si="1"/>
        <v>0</v>
      </c>
    </row>
    <row r="28" spans="2:8" ht="14.25">
      <c r="B28" s="18"/>
      <c r="C28" s="18"/>
      <c r="D28" s="19" t="s">
        <v>35</v>
      </c>
      <c r="E28" s="20"/>
      <c r="F28" s="20">
        <f t="shared" si="0"/>
        <v>0</v>
      </c>
      <c r="G28" s="22"/>
      <c r="H28" s="20">
        <f t="shared" si="1"/>
        <v>0</v>
      </c>
    </row>
    <row r="29" spans="2:8" ht="14.25">
      <c r="B29" s="18"/>
      <c r="C29" s="23"/>
      <c r="D29" s="24" t="s">
        <v>36</v>
      </c>
      <c r="E29" s="25">
        <f>+E27+E28</f>
        <v>0</v>
      </c>
      <c r="F29" s="25">
        <f t="shared" si="0"/>
        <v>0</v>
      </c>
      <c r="G29" s="26">
        <f>+G27+G28</f>
        <v>0</v>
      </c>
      <c r="H29" s="25">
        <f t="shared" si="1"/>
        <v>0</v>
      </c>
    </row>
    <row r="30" spans="2:8" ht="14.25">
      <c r="B30" s="18"/>
      <c r="C30" s="14" t="s">
        <v>19</v>
      </c>
      <c r="D30" s="31" t="s">
        <v>37</v>
      </c>
      <c r="E30" s="32">
        <v>1985900</v>
      </c>
      <c r="F30" s="32">
        <f t="shared" si="0"/>
        <v>1985900</v>
      </c>
      <c r="G30" s="17"/>
      <c r="H30" s="32">
        <f t="shared" si="1"/>
        <v>1985900</v>
      </c>
    </row>
    <row r="31" spans="2:8" ht="14.25">
      <c r="B31" s="18"/>
      <c r="C31" s="18"/>
      <c r="D31" s="31" t="s">
        <v>38</v>
      </c>
      <c r="E31" s="32"/>
      <c r="F31" s="32">
        <f t="shared" si="0"/>
        <v>0</v>
      </c>
      <c r="G31" s="22"/>
      <c r="H31" s="32">
        <f t="shared" si="1"/>
        <v>0</v>
      </c>
    </row>
    <row r="32" spans="2:8" ht="14.25">
      <c r="B32" s="18"/>
      <c r="C32" s="23"/>
      <c r="D32" s="33" t="s">
        <v>39</v>
      </c>
      <c r="E32" s="34">
        <f>+E30+E31</f>
        <v>1985900</v>
      </c>
      <c r="F32" s="34">
        <f t="shared" si="0"/>
        <v>1985900</v>
      </c>
      <c r="G32" s="26">
        <f>+G30+G31</f>
        <v>0</v>
      </c>
      <c r="H32" s="34">
        <f t="shared" si="1"/>
        <v>1985900</v>
      </c>
    </row>
    <row r="33" spans="2:8" ht="14.25">
      <c r="B33" s="23"/>
      <c r="C33" s="30" t="s">
        <v>40</v>
      </c>
      <c r="D33" s="28"/>
      <c r="E33" s="29">
        <f xml:space="preserve"> +E29 - E32</f>
        <v>-1985900</v>
      </c>
      <c r="F33" s="29">
        <f t="shared" si="0"/>
        <v>-1985900</v>
      </c>
      <c r="G33" s="26">
        <f xml:space="preserve"> +G29 - G32</f>
        <v>0</v>
      </c>
      <c r="H33" s="29">
        <f>H29-H32</f>
        <v>-1985900</v>
      </c>
    </row>
    <row r="34" spans="2:8" ht="14.25">
      <c r="B34" s="30" t="s">
        <v>48</v>
      </c>
      <c r="C34" s="27"/>
      <c r="D34" s="28"/>
      <c r="E34" s="29">
        <f xml:space="preserve"> +E20 +E26 +E33</f>
        <v>63069</v>
      </c>
      <c r="F34" s="29">
        <f t="shared" si="0"/>
        <v>63069</v>
      </c>
      <c r="G34" s="26">
        <f xml:space="preserve"> +G20 +G26 +G33</f>
        <v>0</v>
      </c>
      <c r="H34" s="29">
        <f>H20+H26+H33</f>
        <v>63069</v>
      </c>
    </row>
    <row r="35" spans="2:8" ht="14.25">
      <c r="B35" s="30" t="s">
        <v>49</v>
      </c>
      <c r="C35" s="27"/>
      <c r="D35" s="28"/>
      <c r="E35" s="29">
        <v>896398</v>
      </c>
      <c r="F35" s="29">
        <f t="shared" si="0"/>
        <v>896398</v>
      </c>
      <c r="G35" s="26"/>
      <c r="H35" s="29">
        <f t="shared" si="1"/>
        <v>896398</v>
      </c>
    </row>
    <row r="36" spans="2:8" ht="14.25">
      <c r="B36" s="30" t="s">
        <v>50</v>
      </c>
      <c r="C36" s="27"/>
      <c r="D36" s="28"/>
      <c r="E36" s="29">
        <f xml:space="preserve"> +E34 +E35</f>
        <v>959467</v>
      </c>
      <c r="F36" s="29">
        <f t="shared" si="0"/>
        <v>959467</v>
      </c>
      <c r="G36" s="26">
        <f xml:space="preserve"> +G34 +G35</f>
        <v>0</v>
      </c>
      <c r="H36" s="29">
        <f>H34+H35</f>
        <v>959467</v>
      </c>
    </row>
  </sheetData>
  <mergeCells count="12">
    <mergeCell ref="B21:B26"/>
    <mergeCell ref="C21:C22"/>
    <mergeCell ref="C23:C25"/>
    <mergeCell ref="B27:B33"/>
    <mergeCell ref="C27:C29"/>
    <mergeCell ref="C30:C32"/>
    <mergeCell ref="B3:H3"/>
    <mergeCell ref="B5:H5"/>
    <mergeCell ref="B7:D7"/>
    <mergeCell ref="B8:B20"/>
    <mergeCell ref="C8:C14"/>
    <mergeCell ref="C15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社会福祉事業</vt:lpstr>
      <vt:lpstr>収益事業</vt:lpstr>
      <vt:lpstr>社会福祉事業!Print_Titles</vt:lpstr>
      <vt:lpstr>収益事業!Print_Titles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2020-07-15T06:23:41Z</dcterms:created>
  <dcterms:modified xsi:type="dcterms:W3CDTF">2020-07-15T06:23:42Z</dcterms:modified>
</cp:coreProperties>
</file>