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95" activeTab="2"/>
  </bookViews>
  <sheets>
    <sheet name="グループホーム寿" sheetId="1" r:id="rId1"/>
    <sheet name="デイサービスセンター千寿" sheetId="2" r:id="rId2"/>
    <sheet name="グループリビング千寿" sheetId="3" r:id="rId3"/>
  </sheets>
  <definedNames>
    <definedName name="_xlnm.Print_Titles" localSheetId="0">グループホーム寿!$1:$6</definedName>
    <definedName name="_xlnm.Print_Titles" localSheetId="2">グループリビング千寿!$1:$6</definedName>
    <definedName name="_xlnm.Print_Titles" localSheetId="1">デイサービスセンター千寿!$1:$6</definedName>
  </definedNames>
  <calcPr calcId="144525" calcMode="manual"/>
</workbook>
</file>

<file path=xl/calcChain.xml><?xml version="1.0" encoding="utf-8"?>
<calcChain xmlns="http://schemas.openxmlformats.org/spreadsheetml/2006/main">
  <c r="G89" i="3" l="1"/>
  <c r="E89" i="3"/>
  <c r="F89" i="3" s="1"/>
  <c r="H89" i="3" s="1"/>
  <c r="F88" i="3"/>
  <c r="H88" i="3" s="1"/>
  <c r="G87" i="3"/>
  <c r="G90" i="3" s="1"/>
  <c r="F86" i="3"/>
  <c r="H86" i="3" s="1"/>
  <c r="F85" i="3"/>
  <c r="H85" i="3" s="1"/>
  <c r="F84" i="3"/>
  <c r="H84" i="3" s="1"/>
  <c r="G83" i="3"/>
  <c r="E83" i="3"/>
  <c r="F82" i="3"/>
  <c r="H82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G56" i="3"/>
  <c r="E56" i="3"/>
  <c r="F56" i="3" s="1"/>
  <c r="H56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G40" i="3"/>
  <c r="G80" i="3" s="1"/>
  <c r="E40" i="3"/>
  <c r="F40" i="3" s="1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G32" i="3"/>
  <c r="E32" i="3"/>
  <c r="F30" i="3"/>
  <c r="H30" i="3" s="1"/>
  <c r="G29" i="3"/>
  <c r="G28" i="3" s="1"/>
  <c r="E29" i="3"/>
  <c r="F29" i="3" s="1"/>
  <c r="F27" i="3"/>
  <c r="H27" i="3" s="1"/>
  <c r="G26" i="3"/>
  <c r="E26" i="3"/>
  <c r="F26" i="3" s="1"/>
  <c r="F25" i="3"/>
  <c r="H25" i="3" s="1"/>
  <c r="G24" i="3"/>
  <c r="G23" i="3" s="1"/>
  <c r="E24" i="3"/>
  <c r="F24" i="3" s="1"/>
  <c r="F22" i="3"/>
  <c r="H22" i="3" s="1"/>
  <c r="F21" i="3"/>
  <c r="H21" i="3" s="1"/>
  <c r="G20" i="3"/>
  <c r="E20" i="3"/>
  <c r="F20" i="3" s="1"/>
  <c r="H20" i="3" s="1"/>
  <c r="F19" i="3"/>
  <c r="H19" i="3" s="1"/>
  <c r="F18" i="3"/>
  <c r="H18" i="3" s="1"/>
  <c r="F17" i="3"/>
  <c r="H17" i="3" s="1"/>
  <c r="G16" i="3"/>
  <c r="E16" i="3"/>
  <c r="F16" i="3" s="1"/>
  <c r="H16" i="3" s="1"/>
  <c r="F15" i="3"/>
  <c r="H15" i="3" s="1"/>
  <c r="F14" i="3"/>
  <c r="H14" i="3" s="1"/>
  <c r="F13" i="3"/>
  <c r="H13" i="3" s="1"/>
  <c r="G12" i="3"/>
  <c r="E12" i="3"/>
  <c r="F12" i="3" s="1"/>
  <c r="F11" i="3"/>
  <c r="H11" i="3" s="1"/>
  <c r="F10" i="3"/>
  <c r="H10" i="3" s="1"/>
  <c r="F9" i="3"/>
  <c r="H9" i="3" s="1"/>
  <c r="G8" i="3"/>
  <c r="G7" i="3" s="1"/>
  <c r="G31" i="3" s="1"/>
  <c r="G81" i="3" s="1"/>
  <c r="G91" i="3" s="1"/>
  <c r="E8" i="3"/>
  <c r="F8" i="3" s="1"/>
  <c r="E7" i="3"/>
  <c r="F7" i="3" s="1"/>
  <c r="E90" i="2"/>
  <c r="F90" i="2" s="1"/>
  <c r="G89" i="2"/>
  <c r="E89" i="2"/>
  <c r="F89" i="2" s="1"/>
  <c r="F88" i="2"/>
  <c r="H88" i="2" s="1"/>
  <c r="G87" i="2"/>
  <c r="G90" i="2" s="1"/>
  <c r="E87" i="2"/>
  <c r="F87" i="2" s="1"/>
  <c r="F86" i="2"/>
  <c r="H86" i="2" s="1"/>
  <c r="F85" i="2"/>
  <c r="H85" i="2" s="1"/>
  <c r="F84" i="2"/>
  <c r="H84" i="2" s="1"/>
  <c r="G83" i="2"/>
  <c r="E83" i="2"/>
  <c r="F83" i="2" s="1"/>
  <c r="F82" i="2"/>
  <c r="H82" i="2" s="1"/>
  <c r="F79" i="2"/>
  <c r="H79" i="2" s="1"/>
  <c r="F78" i="2"/>
  <c r="H78" i="2" s="1"/>
  <c r="F77" i="2"/>
  <c r="H77" i="2" s="1"/>
  <c r="F76" i="2"/>
  <c r="H76" i="2" s="1"/>
  <c r="F75" i="2"/>
  <c r="H75" i="2" s="1"/>
  <c r="F74" i="2"/>
  <c r="H74" i="2" s="1"/>
  <c r="F73" i="2"/>
  <c r="H73" i="2" s="1"/>
  <c r="F72" i="2"/>
  <c r="H72" i="2" s="1"/>
  <c r="F71" i="2"/>
  <c r="H71" i="2" s="1"/>
  <c r="F70" i="2"/>
  <c r="H70" i="2" s="1"/>
  <c r="F69" i="2"/>
  <c r="H69" i="2" s="1"/>
  <c r="F68" i="2"/>
  <c r="H68" i="2" s="1"/>
  <c r="F67" i="2"/>
  <c r="H67" i="2" s="1"/>
  <c r="F66" i="2"/>
  <c r="H66" i="2" s="1"/>
  <c r="F65" i="2"/>
  <c r="H65" i="2" s="1"/>
  <c r="F64" i="2"/>
  <c r="H64" i="2" s="1"/>
  <c r="F63" i="2"/>
  <c r="H63" i="2" s="1"/>
  <c r="F62" i="2"/>
  <c r="H62" i="2" s="1"/>
  <c r="F61" i="2"/>
  <c r="H61" i="2" s="1"/>
  <c r="F60" i="2"/>
  <c r="H60" i="2" s="1"/>
  <c r="F59" i="2"/>
  <c r="H59" i="2" s="1"/>
  <c r="F58" i="2"/>
  <c r="H58" i="2" s="1"/>
  <c r="F57" i="2"/>
  <c r="H57" i="2" s="1"/>
  <c r="G56" i="2"/>
  <c r="E56" i="2"/>
  <c r="F56" i="2" s="1"/>
  <c r="H56" i="2" s="1"/>
  <c r="F55" i="2"/>
  <c r="H55" i="2" s="1"/>
  <c r="F54" i="2"/>
  <c r="H54" i="2" s="1"/>
  <c r="F53" i="2"/>
  <c r="H53" i="2" s="1"/>
  <c r="F52" i="2"/>
  <c r="H52" i="2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5" i="2"/>
  <c r="H45" i="2" s="1"/>
  <c r="F44" i="2"/>
  <c r="H44" i="2" s="1"/>
  <c r="F43" i="2"/>
  <c r="H43" i="2" s="1"/>
  <c r="F42" i="2"/>
  <c r="H42" i="2" s="1"/>
  <c r="F41" i="2"/>
  <c r="H41" i="2" s="1"/>
  <c r="G40" i="2"/>
  <c r="E40" i="2"/>
  <c r="F40" i="2" s="1"/>
  <c r="F39" i="2"/>
  <c r="H39" i="2" s="1"/>
  <c r="F38" i="2"/>
  <c r="H38" i="2" s="1"/>
  <c r="F37" i="2"/>
  <c r="H37" i="2" s="1"/>
  <c r="H36" i="2"/>
  <c r="F36" i="2"/>
  <c r="F35" i="2"/>
  <c r="H35" i="2" s="1"/>
  <c r="H34" i="2"/>
  <c r="F34" i="2"/>
  <c r="F33" i="2"/>
  <c r="H33" i="2" s="1"/>
  <c r="G32" i="2"/>
  <c r="G80" i="2" s="1"/>
  <c r="E32" i="2"/>
  <c r="E80" i="2" s="1"/>
  <c r="F80" i="2" s="1"/>
  <c r="H80" i="2" s="1"/>
  <c r="E31" i="2"/>
  <c r="H30" i="2"/>
  <c r="F30" i="2"/>
  <c r="G29" i="2"/>
  <c r="F29" i="2"/>
  <c r="H29" i="2" s="1"/>
  <c r="E29" i="2"/>
  <c r="G28" i="2"/>
  <c r="F28" i="2"/>
  <c r="H28" i="2" s="1"/>
  <c r="E28" i="2"/>
  <c r="F27" i="2"/>
  <c r="H27" i="2" s="1"/>
  <c r="G26" i="2"/>
  <c r="E26" i="2"/>
  <c r="F26" i="2" s="1"/>
  <c r="H26" i="2" s="1"/>
  <c r="H25" i="2"/>
  <c r="F25" i="2"/>
  <c r="G24" i="2"/>
  <c r="F24" i="2"/>
  <c r="H24" i="2" s="1"/>
  <c r="E24" i="2"/>
  <c r="G23" i="2"/>
  <c r="F23" i="2"/>
  <c r="H23" i="2" s="1"/>
  <c r="E23" i="2"/>
  <c r="F22" i="2"/>
  <c r="H22" i="2" s="1"/>
  <c r="H21" i="2"/>
  <c r="F21" i="2"/>
  <c r="G20" i="2"/>
  <c r="F20" i="2"/>
  <c r="H20" i="2" s="1"/>
  <c r="E20" i="2"/>
  <c r="F19" i="2"/>
  <c r="H19" i="2" s="1"/>
  <c r="H18" i="2"/>
  <c r="F18" i="2"/>
  <c r="F17" i="2"/>
  <c r="H17" i="2" s="1"/>
  <c r="G16" i="2"/>
  <c r="E16" i="2"/>
  <c r="F16" i="2" s="1"/>
  <c r="H16" i="2" s="1"/>
  <c r="H15" i="2"/>
  <c r="F15" i="2"/>
  <c r="F14" i="2"/>
  <c r="H14" i="2" s="1"/>
  <c r="H13" i="2"/>
  <c r="F13" i="2"/>
  <c r="G12" i="2"/>
  <c r="G7" i="2" s="1"/>
  <c r="G31" i="2" s="1"/>
  <c r="G81" i="2" s="1"/>
  <c r="G91" i="2" s="1"/>
  <c r="F12" i="2"/>
  <c r="H12" i="2" s="1"/>
  <c r="E12" i="2"/>
  <c r="F11" i="2"/>
  <c r="H11" i="2" s="1"/>
  <c r="H10" i="2"/>
  <c r="F10" i="2"/>
  <c r="F9" i="2"/>
  <c r="H9" i="2" s="1"/>
  <c r="G8" i="2"/>
  <c r="E8" i="2"/>
  <c r="F8" i="2" s="1"/>
  <c r="H8" i="2" s="1"/>
  <c r="E7" i="2"/>
  <c r="F7" i="2" s="1"/>
  <c r="H7" i="2" s="1"/>
  <c r="I89" i="1"/>
  <c r="G89" i="1"/>
  <c r="F89" i="1"/>
  <c r="E89" i="1"/>
  <c r="H89" i="1" s="1"/>
  <c r="J89" i="1" s="1"/>
  <c r="H88" i="1"/>
  <c r="J88" i="1" s="1"/>
  <c r="H86" i="1"/>
  <c r="J86" i="1" s="1"/>
  <c r="J85" i="1"/>
  <c r="H85" i="1"/>
  <c r="H84" i="1"/>
  <c r="J84" i="1" s="1"/>
  <c r="I83" i="1"/>
  <c r="I87" i="1" s="1"/>
  <c r="I90" i="1" s="1"/>
  <c r="G83" i="1"/>
  <c r="G87" i="1" s="1"/>
  <c r="G90" i="1" s="1"/>
  <c r="F83" i="1"/>
  <c r="F87" i="1" s="1"/>
  <c r="F90" i="1" s="1"/>
  <c r="E83" i="1"/>
  <c r="E87" i="1" s="1"/>
  <c r="H82" i="1"/>
  <c r="J82" i="1" s="1"/>
  <c r="J79" i="1"/>
  <c r="H79" i="1"/>
  <c r="H78" i="1"/>
  <c r="J78" i="1" s="1"/>
  <c r="J77" i="1"/>
  <c r="H77" i="1"/>
  <c r="H76" i="1"/>
  <c r="J76" i="1" s="1"/>
  <c r="J75" i="1"/>
  <c r="H75" i="1"/>
  <c r="H74" i="1"/>
  <c r="J74" i="1" s="1"/>
  <c r="J73" i="1"/>
  <c r="H73" i="1"/>
  <c r="H72" i="1"/>
  <c r="J72" i="1" s="1"/>
  <c r="J71" i="1"/>
  <c r="H71" i="1"/>
  <c r="H70" i="1"/>
  <c r="J70" i="1" s="1"/>
  <c r="J69" i="1"/>
  <c r="H69" i="1"/>
  <c r="H68" i="1"/>
  <c r="J68" i="1" s="1"/>
  <c r="J67" i="1"/>
  <c r="H67" i="1"/>
  <c r="H66" i="1"/>
  <c r="J66" i="1" s="1"/>
  <c r="J65" i="1"/>
  <c r="H65" i="1"/>
  <c r="H64" i="1"/>
  <c r="J64" i="1" s="1"/>
  <c r="J63" i="1"/>
  <c r="H63" i="1"/>
  <c r="H62" i="1"/>
  <c r="J62" i="1" s="1"/>
  <c r="J61" i="1"/>
  <c r="H61" i="1"/>
  <c r="H60" i="1"/>
  <c r="J60" i="1" s="1"/>
  <c r="J59" i="1"/>
  <c r="H59" i="1"/>
  <c r="H58" i="1"/>
  <c r="J58" i="1" s="1"/>
  <c r="J57" i="1"/>
  <c r="H57" i="1"/>
  <c r="I56" i="1"/>
  <c r="G56" i="1"/>
  <c r="F56" i="1"/>
  <c r="E56" i="1"/>
  <c r="H56" i="1" s="1"/>
  <c r="J56" i="1" s="1"/>
  <c r="J55" i="1"/>
  <c r="H55" i="1"/>
  <c r="H54" i="1"/>
  <c r="J54" i="1" s="1"/>
  <c r="J53" i="1"/>
  <c r="H53" i="1"/>
  <c r="H52" i="1"/>
  <c r="J52" i="1" s="1"/>
  <c r="J51" i="1"/>
  <c r="H51" i="1"/>
  <c r="H50" i="1"/>
  <c r="J50" i="1" s="1"/>
  <c r="J49" i="1"/>
  <c r="H49" i="1"/>
  <c r="H48" i="1"/>
  <c r="J48" i="1" s="1"/>
  <c r="J47" i="1"/>
  <c r="H47" i="1"/>
  <c r="H46" i="1"/>
  <c r="J46" i="1" s="1"/>
  <c r="J45" i="1"/>
  <c r="H45" i="1"/>
  <c r="H44" i="1"/>
  <c r="J44" i="1" s="1"/>
  <c r="J43" i="1"/>
  <c r="H43" i="1"/>
  <c r="H42" i="1"/>
  <c r="J42" i="1" s="1"/>
  <c r="J41" i="1"/>
  <c r="H41" i="1"/>
  <c r="I40" i="1"/>
  <c r="G40" i="1"/>
  <c r="F40" i="1"/>
  <c r="E40" i="1"/>
  <c r="H40" i="1" s="1"/>
  <c r="J40" i="1" s="1"/>
  <c r="J39" i="1"/>
  <c r="H39" i="1"/>
  <c r="H38" i="1"/>
  <c r="J38" i="1" s="1"/>
  <c r="J37" i="1"/>
  <c r="H37" i="1"/>
  <c r="H36" i="1"/>
  <c r="J36" i="1" s="1"/>
  <c r="J35" i="1"/>
  <c r="H35" i="1"/>
  <c r="H34" i="1"/>
  <c r="J34" i="1" s="1"/>
  <c r="J33" i="1"/>
  <c r="H33" i="1"/>
  <c r="I32" i="1"/>
  <c r="I80" i="1" s="1"/>
  <c r="G32" i="1"/>
  <c r="G80" i="1" s="1"/>
  <c r="F32" i="1"/>
  <c r="F80" i="1" s="1"/>
  <c r="E32" i="1"/>
  <c r="H32" i="1" s="1"/>
  <c r="J32" i="1" s="1"/>
  <c r="H30" i="1"/>
  <c r="J30" i="1" s="1"/>
  <c r="I29" i="1"/>
  <c r="G29" i="1"/>
  <c r="G28" i="1" s="1"/>
  <c r="F29" i="1"/>
  <c r="F28" i="1" s="1"/>
  <c r="E29" i="1"/>
  <c r="H29" i="1" s="1"/>
  <c r="J29" i="1" s="1"/>
  <c r="I28" i="1"/>
  <c r="E28" i="1"/>
  <c r="H28" i="1" s="1"/>
  <c r="J28" i="1" s="1"/>
  <c r="J27" i="1"/>
  <c r="H27" i="1"/>
  <c r="I26" i="1"/>
  <c r="G26" i="1"/>
  <c r="F26" i="1"/>
  <c r="E26" i="1"/>
  <c r="H26" i="1" s="1"/>
  <c r="J26" i="1" s="1"/>
  <c r="J25" i="1"/>
  <c r="H25" i="1"/>
  <c r="I24" i="1"/>
  <c r="I23" i="1" s="1"/>
  <c r="G24" i="1"/>
  <c r="F24" i="1"/>
  <c r="E24" i="1"/>
  <c r="H24" i="1" s="1"/>
  <c r="J24" i="1" s="1"/>
  <c r="G23" i="1"/>
  <c r="F23" i="1"/>
  <c r="H22" i="1"/>
  <c r="J22" i="1" s="1"/>
  <c r="J21" i="1"/>
  <c r="H21" i="1"/>
  <c r="I20" i="1"/>
  <c r="G20" i="1"/>
  <c r="F20" i="1"/>
  <c r="E20" i="1"/>
  <c r="H20" i="1" s="1"/>
  <c r="J20" i="1" s="1"/>
  <c r="J19" i="1"/>
  <c r="H19" i="1"/>
  <c r="H18" i="1"/>
  <c r="J18" i="1" s="1"/>
  <c r="J17" i="1"/>
  <c r="H17" i="1"/>
  <c r="I16" i="1"/>
  <c r="G16" i="1"/>
  <c r="F16" i="1"/>
  <c r="E16" i="1"/>
  <c r="H16" i="1" s="1"/>
  <c r="J16" i="1" s="1"/>
  <c r="J15" i="1"/>
  <c r="H15" i="1"/>
  <c r="H14" i="1"/>
  <c r="J14" i="1" s="1"/>
  <c r="J13" i="1"/>
  <c r="H13" i="1"/>
  <c r="I12" i="1"/>
  <c r="G12" i="1"/>
  <c r="F12" i="1"/>
  <c r="E12" i="1"/>
  <c r="H12" i="1" s="1"/>
  <c r="J12" i="1" s="1"/>
  <c r="J11" i="1"/>
  <c r="H11" i="1"/>
  <c r="H10" i="1"/>
  <c r="J10" i="1" s="1"/>
  <c r="J9" i="1"/>
  <c r="H9" i="1"/>
  <c r="I8" i="1"/>
  <c r="I7" i="1" s="1"/>
  <c r="I31" i="1" s="1"/>
  <c r="I81" i="1" s="1"/>
  <c r="I91" i="1" s="1"/>
  <c r="G8" i="1"/>
  <c r="F8" i="1"/>
  <c r="E8" i="1"/>
  <c r="H8" i="1" s="1"/>
  <c r="J8" i="1" s="1"/>
  <c r="G7" i="1"/>
  <c r="G31" i="1" s="1"/>
  <c r="F7" i="1"/>
  <c r="F31" i="1" s="1"/>
  <c r="F81" i="1" s="1"/>
  <c r="F91" i="1" s="1"/>
  <c r="E81" i="2" l="1"/>
  <c r="H87" i="1"/>
  <c r="J87" i="1" s="1"/>
  <c r="J90" i="1" s="1"/>
  <c r="E90" i="1"/>
  <c r="H90" i="1" s="1"/>
  <c r="G81" i="1"/>
  <c r="G91" i="1" s="1"/>
  <c r="E80" i="1"/>
  <c r="H80" i="1" s="1"/>
  <c r="J80" i="1" s="1"/>
  <c r="H7" i="3"/>
  <c r="H83" i="1"/>
  <c r="J83" i="1" s="1"/>
  <c r="F31" i="2"/>
  <c r="H31" i="2" s="1"/>
  <c r="H81" i="2" s="1"/>
  <c r="F32" i="2"/>
  <c r="H32" i="2" s="1"/>
  <c r="E23" i="3"/>
  <c r="F23" i="3" s="1"/>
  <c r="H23" i="3" s="1"/>
  <c r="E28" i="3"/>
  <c r="F28" i="3" s="1"/>
  <c r="H28" i="3" s="1"/>
  <c r="E87" i="3"/>
  <c r="F83" i="3"/>
  <c r="H83" i="3" s="1"/>
  <c r="E7" i="1"/>
  <c r="E23" i="1"/>
  <c r="H23" i="1" s="1"/>
  <c r="J23" i="1" s="1"/>
  <c r="H83" i="2"/>
  <c r="H89" i="2"/>
  <c r="H8" i="3"/>
  <c r="H26" i="3"/>
  <c r="E31" i="3"/>
  <c r="H40" i="2"/>
  <c r="H87" i="2"/>
  <c r="H90" i="2" s="1"/>
  <c r="H12" i="3"/>
  <c r="H24" i="3"/>
  <c r="H29" i="3"/>
  <c r="E80" i="3"/>
  <c r="F80" i="3" s="1"/>
  <c r="H80" i="3" s="1"/>
  <c r="F32" i="3"/>
  <c r="H32" i="3" s="1"/>
  <c r="E81" i="3" l="1"/>
  <c r="F31" i="3"/>
  <c r="H31" i="3" s="1"/>
  <c r="H81" i="3" s="1"/>
  <c r="F87" i="3"/>
  <c r="H87" i="3" s="1"/>
  <c r="H90" i="3" s="1"/>
  <c r="E90" i="3"/>
  <c r="F90" i="3" s="1"/>
  <c r="H91" i="2"/>
  <c r="E31" i="1"/>
  <c r="H7" i="1"/>
  <c r="J7" i="1" s="1"/>
  <c r="F81" i="2"/>
  <c r="E91" i="2"/>
  <c r="F91" i="2" s="1"/>
  <c r="E81" i="1" l="1"/>
  <c r="H31" i="1"/>
  <c r="J31" i="1" s="1"/>
  <c r="J81" i="1" s="1"/>
  <c r="J91" i="1" s="1"/>
  <c r="H91" i="3"/>
  <c r="F81" i="3"/>
  <c r="E91" i="3"/>
  <c r="F91" i="3" s="1"/>
  <c r="E91" i="1" l="1"/>
  <c r="H91" i="1" s="1"/>
  <c r="H81" i="1"/>
</calcChain>
</file>

<file path=xl/sharedStrings.xml><?xml version="1.0" encoding="utf-8"?>
<sst xmlns="http://schemas.openxmlformats.org/spreadsheetml/2006/main" count="305" uniqueCount="103">
  <si>
    <t>別紙３（⑪）</t>
    <rPh sb="0" eb="2">
      <t>ベッシ</t>
    </rPh>
    <phoneticPr fontId="3"/>
  </si>
  <si>
    <t>グループホーム寿  事業活動明細書</t>
    <phoneticPr fontId="3"/>
  </si>
  <si>
    <t>（自）平成31年4月1日  （至）令和2年3月31日</t>
    <phoneticPr fontId="3"/>
  </si>
  <si>
    <t>（単位：円）</t>
    <phoneticPr fontId="3"/>
  </si>
  <si>
    <t>勘定科目</t>
    <rPh sb="0" eb="2">
      <t>カンジョウ</t>
    </rPh>
    <rPh sb="2" eb="4">
      <t>カモク</t>
    </rPh>
    <phoneticPr fontId="3"/>
  </si>
  <si>
    <t>サービス区分</t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</si>
  <si>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</si>
  <si>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1"/>
  </si>
  <si>
    <t>拠点区分合計</t>
    <rPh sb="0" eb="2">
      <t>キョテン</t>
    </rPh>
    <rPh sb="2" eb="4">
      <t>クブン</t>
    </rPh>
    <rPh sb="4" eb="6">
      <t>ゴウケイ</t>
    </rPh>
    <phoneticPr fontId="1"/>
  </si>
  <si>
    <t>本部経理区分_本部</t>
    <phoneticPr fontId="2"/>
  </si>
  <si>
    <t>老人デイサービスセンター（認知症対応型）_デイサービスセンター寿</t>
  </si>
  <si>
    <t>認知症対応型老人共同生活援助事業_グループホーム寿</t>
  </si>
  <si>
    <t>サービス活動増減の部</t>
  </si>
  <si>
    <t>収益</t>
  </si>
  <si>
    <t>介護保険事業収益</t>
  </si>
  <si>
    <t>　施設介護料収益</t>
  </si>
  <si>
    <t>　　介護報酬収益</t>
  </si>
  <si>
    <t>　　利用者負担金収益（公費）</t>
  </si>
  <si>
    <t>　　利用者負担金収益（一般）</t>
  </si>
  <si>
    <t>　居宅介護料収益</t>
  </si>
  <si>
    <t>　　介護負担金収益（公費）</t>
  </si>
  <si>
    <t>　　介護負担金収益（一般）</t>
  </si>
  <si>
    <t>　利用者等利用料収益</t>
  </si>
  <si>
    <t>　　施設サービス利用料収益</t>
  </si>
  <si>
    <t>　　地域密着型介護サービス利用料収益</t>
  </si>
  <si>
    <t>　　食費収益（一般）</t>
  </si>
  <si>
    <t>　その他の事業収益</t>
  </si>
  <si>
    <t>　　処遇改善交付金</t>
  </si>
  <si>
    <t>　（保険等査定減）</t>
  </si>
  <si>
    <t>老人福祉事業収益</t>
  </si>
  <si>
    <t>　運営事業収益</t>
  </si>
  <si>
    <t>　　管理費収益</t>
  </si>
  <si>
    <t>寄付金収益</t>
  </si>
  <si>
    <t>　寄付金収益</t>
  </si>
  <si>
    <t>収益事業収入</t>
  </si>
  <si>
    <t>　　その他の事業収益</t>
  </si>
  <si>
    <t>サービス活動収益計（１）</t>
  </si>
  <si>
    <t>費用</t>
  </si>
  <si>
    <t>人件費</t>
  </si>
  <si>
    <t>　役員報酬</t>
  </si>
  <si>
    <t>　職員給料</t>
  </si>
  <si>
    <t>　職員賞与</t>
  </si>
  <si>
    <t>　賞与引当金繰入</t>
  </si>
  <si>
    <t>　非常勤職員給与</t>
  </si>
  <si>
    <t>　退職給付費用</t>
  </si>
  <si>
    <t>　法定福利費</t>
  </si>
  <si>
    <t>事業費</t>
  </si>
  <si>
    <t>　主食費</t>
  </si>
  <si>
    <t>　副食費</t>
  </si>
  <si>
    <t>　介護用品費</t>
  </si>
  <si>
    <t>　医薬品費</t>
  </si>
  <si>
    <t>　保健衛生費</t>
  </si>
  <si>
    <t>　医療費</t>
  </si>
  <si>
    <t>　教養娯楽費</t>
  </si>
  <si>
    <t>　日用品費</t>
  </si>
  <si>
    <t>　水道光熱費</t>
  </si>
  <si>
    <t>　水道使用料</t>
  </si>
  <si>
    <t>　電気使用料</t>
  </si>
  <si>
    <t>　燃料費</t>
  </si>
  <si>
    <t>　消耗器具備品費</t>
  </si>
  <si>
    <t>　賃借料</t>
  </si>
  <si>
    <t>　雑費</t>
  </si>
  <si>
    <t>事務費</t>
  </si>
  <si>
    <t>　福利厚生費</t>
  </si>
  <si>
    <t>　旅費交通費</t>
  </si>
  <si>
    <t>　研修研究費</t>
  </si>
  <si>
    <t>　事務消耗品費</t>
  </si>
  <si>
    <t>　印刷製本費</t>
  </si>
  <si>
    <t>　車両維持費</t>
  </si>
  <si>
    <t>　修繕費</t>
  </si>
  <si>
    <t>　通信運搬費</t>
  </si>
  <si>
    <t>　会議費</t>
  </si>
  <si>
    <t>　広報費</t>
  </si>
  <si>
    <t>　業務委託費</t>
  </si>
  <si>
    <t>　手数料</t>
  </si>
  <si>
    <t>　保険料</t>
  </si>
  <si>
    <t>　土地・建物賃借料</t>
  </si>
  <si>
    <t>　租税公課</t>
  </si>
  <si>
    <t>　保守料</t>
  </si>
  <si>
    <t>　渉外費</t>
  </si>
  <si>
    <t>　諸会費</t>
  </si>
  <si>
    <t>減価償却費</t>
  </si>
  <si>
    <t>国庫補助金等特別積立金取崩額</t>
  </si>
  <si>
    <t>徴収不能引当金繰入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</si>
  <si>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</si>
  <si>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</si>
  <si>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</si>
  <si>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</si>
  <si>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</si>
  <si>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　受入研修費収益</t>
  </si>
  <si>
    <t>　利用者等外給食収益</t>
  </si>
  <si>
    <t>　雑収益</t>
  </si>
  <si>
    <t>サービス活動外収益計（４）</t>
  </si>
  <si>
    <t>支払利息</t>
  </si>
  <si>
    <t>サービス活動外費用計（５）</t>
  </si>
  <si>
    <t>サービス活動外増減差額（６）＝（４）－（５）</t>
  </si>
  <si>
    <t>経常増減差額（７）＝（３）＋（６）</t>
  </si>
  <si>
    <t>デイサービスセンター千寿  事業活動明細書</t>
    <phoneticPr fontId="3"/>
  </si>
  <si>
    <t>（自）平成31年4月1日  （至）令和2年3月31日</t>
    <phoneticPr fontId="3"/>
  </si>
  <si>
    <t>（単位：円）</t>
    <phoneticPr fontId="3"/>
  </si>
  <si>
    <t>老人デイサービス事業（地域密着型通所介護）_デイサービスセンター千寿</t>
    <phoneticPr fontId="2"/>
  </si>
  <si>
    <t>グループリビング千寿  事業活動明細書</t>
    <phoneticPr fontId="3"/>
  </si>
  <si>
    <t>収益事業_グループリビング千寿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</si>
</sst>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vertical="center" shrinkToFit="1"/>
    </xf>
    <xf numFmtId="0" fontId="5" fillId="0" borderId="0" xfId="0" applyFont="1" applyFill="1">
      <alignment vertical="center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6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 shrinkToFit="1"/>
    </xf>
    <xf numFmtId="0" fontId="7" fillId="0" borderId="8" xfId="1" applyFont="1" applyFill="1" applyBorder="1" applyAlignment="1">
      <alignment horizontal="center" vertical="center" shrinkToFit="1"/>
    </xf>
    <xf numFmtId="0" fontId="7" fillId="0" borderId="9" xfId="1" applyFont="1" applyFill="1" applyBorder="1" applyAlignment="1">
      <alignment horizontal="center" vertical="center" wrapText="1" shrinkToFit="1"/>
    </xf>
    <xf numFmtId="0" fontId="7" fillId="0" borderId="10" xfId="1" applyFont="1" applyFill="1" applyBorder="1" applyAlignment="1">
      <alignment horizontal="center" vertical="center" wrapText="1" shrinkToFit="1"/>
    </xf>
    <xf numFmtId="0" fontId="7" fillId="0" borderId="10" xfId="1" applyFont="1" applyFill="1" applyBorder="1" applyAlignment="1">
      <alignment horizontal="center" vertical="center" shrinkToFit="1"/>
    </xf>
    <xf numFmtId="0" fontId="7" fillId="0" borderId="5" xfId="2" applyNumberFormat="1" applyFont="1" applyFill="1" applyBorder="1" applyAlignment="1">
      <alignment horizontal="left" vertical="center" textRotation="255"/>
    </xf>
    <xf numFmtId="0" fontId="7" fillId="0" borderId="5" xfId="2" applyNumberFormat="1" applyFont="1" applyFill="1" applyBorder="1" applyAlignment="1">
      <alignment horizontal="left" vertical="top" shrinkToFit="1"/>
    </xf>
    <xf numFmtId="176" fontId="9" fillId="0" borderId="5" xfId="2" applyNumberFormat="1" applyFont="1" applyFill="1" applyBorder="1" applyAlignment="1" applyProtection="1">
      <alignment vertical="top" shrinkToFit="1"/>
      <protection locked="0"/>
    </xf>
    <xf numFmtId="0" fontId="7" fillId="0" borderId="11" xfId="2" applyNumberFormat="1" applyFont="1" applyFill="1" applyBorder="1" applyAlignment="1">
      <alignment horizontal="left" vertical="center" textRotation="255"/>
    </xf>
    <xf numFmtId="0" fontId="7" fillId="0" borderId="11" xfId="2" applyNumberFormat="1" applyFont="1" applyFill="1" applyBorder="1" applyAlignment="1">
      <alignment horizontal="left" vertical="top" shrinkToFit="1"/>
    </xf>
    <xf numFmtId="176" fontId="9" fillId="0" borderId="11" xfId="2" applyNumberFormat="1" applyFont="1" applyFill="1" applyBorder="1" applyAlignment="1" applyProtection="1">
      <alignment vertical="top" shrinkToFit="1"/>
      <protection locked="0"/>
    </xf>
    <xf numFmtId="0" fontId="7" fillId="0" borderId="10" xfId="2" applyNumberFormat="1" applyFont="1" applyFill="1" applyBorder="1" applyAlignment="1">
      <alignment horizontal="left" vertical="center" textRotation="255"/>
    </xf>
    <xf numFmtId="0" fontId="7" fillId="0" borderId="9" xfId="2" applyNumberFormat="1" applyFont="1" applyFill="1" applyBorder="1" applyAlignment="1">
      <alignment horizontal="left" vertical="top" shrinkToFit="1"/>
    </xf>
    <xf numFmtId="176" fontId="9" fillId="0" borderId="9" xfId="2" applyNumberFormat="1" applyFont="1" applyFill="1" applyBorder="1" applyAlignment="1" applyProtection="1">
      <alignment vertical="top" shrinkToFit="1"/>
      <protection locked="0"/>
    </xf>
    <xf numFmtId="0" fontId="7" fillId="0" borderId="12" xfId="2" applyNumberFormat="1" applyFont="1" applyFill="1" applyBorder="1" applyAlignment="1">
      <alignment vertical="center"/>
    </xf>
    <xf numFmtId="0" fontId="7" fillId="0" borderId="13" xfId="2" applyNumberFormat="1" applyFont="1" applyFill="1" applyBorder="1" applyAlignment="1">
      <alignment vertical="center" shrinkToFit="1"/>
    </xf>
    <xf numFmtId="176" fontId="9" fillId="0" borderId="13" xfId="2" applyNumberFormat="1" applyFont="1" applyFill="1" applyBorder="1" applyAlignment="1" applyProtection="1">
      <alignment vertical="center" shrinkToFit="1"/>
      <protection locked="0"/>
    </xf>
    <xf numFmtId="0" fontId="7" fillId="0" borderId="8" xfId="2" applyNumberFormat="1" applyFont="1" applyFill="1" applyBorder="1" applyAlignment="1">
      <alignment vertical="center" shrinkToFit="1"/>
    </xf>
    <xf numFmtId="176" fontId="9" fillId="0" borderId="8" xfId="2" applyNumberFormat="1" applyFont="1" applyFill="1" applyBorder="1" applyAlignment="1" applyProtection="1">
      <alignment vertical="center" shrinkToFit="1"/>
      <protection locked="0"/>
    </xf>
    <xf numFmtId="0" fontId="7" fillId="0" borderId="14" xfId="2" applyNumberFormat="1" applyFont="1" applyFill="1" applyBorder="1" applyAlignment="1">
      <alignment vertical="center"/>
    </xf>
    <xf numFmtId="0" fontId="7" fillId="0" borderId="9" xfId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1"/>
  <sheetViews>
    <sheetView showGridLines="0" workbookViewId="0"/>
  </sheetViews>
  <sheetFormatPr defaultRowHeight="13.5"/>
  <cols>
    <col min="1" max="3" width="2.875" customWidth="1"/>
    <col min="4" max="4" width="44.375" customWidth="1"/>
    <col min="5" max="10" width="20.75" customWidth="1"/>
  </cols>
  <sheetData>
    <row r="1" spans="2:10" ht="21">
      <c r="B1" s="1"/>
      <c r="C1" s="1"/>
      <c r="D1" s="1"/>
      <c r="E1" s="1"/>
      <c r="F1" s="1"/>
      <c r="G1" s="1"/>
      <c r="H1" s="2"/>
      <c r="I1" s="3"/>
      <c r="J1" s="4" t="s">
        <v>0</v>
      </c>
    </row>
    <row r="2" spans="2:10" ht="21">
      <c r="B2" s="5" t="s">
        <v>1</v>
      </c>
      <c r="C2" s="5"/>
      <c r="D2" s="5"/>
      <c r="E2" s="5"/>
      <c r="F2" s="5"/>
      <c r="G2" s="5"/>
      <c r="H2" s="5"/>
      <c r="I2" s="5"/>
      <c r="J2" s="5"/>
    </row>
    <row r="3" spans="2:10" ht="21">
      <c r="B3" s="6" t="s">
        <v>2</v>
      </c>
      <c r="C3" s="6"/>
      <c r="D3" s="6"/>
      <c r="E3" s="6"/>
      <c r="F3" s="6"/>
      <c r="G3" s="6"/>
      <c r="H3" s="6"/>
      <c r="I3" s="6"/>
      <c r="J3" s="6"/>
    </row>
    <row r="4" spans="2:10" ht="15.75">
      <c r="B4" s="7"/>
      <c r="C4" s="7"/>
      <c r="D4" s="7"/>
      <c r="E4" s="7"/>
      <c r="F4" s="7"/>
      <c r="G4" s="7"/>
      <c r="H4" s="8"/>
      <c r="I4" s="8"/>
      <c r="J4" s="7" t="s">
        <v>3</v>
      </c>
    </row>
    <row r="5" spans="2:10" ht="14.25">
      <c r="B5" s="9" t="s">
        <v>4</v>
      </c>
      <c r="C5" s="10"/>
      <c r="D5" s="11"/>
      <c r="E5" s="12" t="s">
        <v>5</v>
      </c>
      <c r="F5" s="13"/>
      <c r="G5" s="13"/>
      <c r="H5" s="14" t="s">
        <v>6</v>
      </c>
      <c r="I5" s="14" t="s">
        <v>7</v>
      </c>
      <c r="J5" s="14" t="s">
        <v>8</v>
      </c>
    </row>
    <row r="6" spans="2:10" ht="85.5">
      <c r="B6" s="15"/>
      <c r="C6" s="16"/>
      <c r="D6" s="17"/>
      <c r="E6" s="18" t="s">
        <v>9</v>
      </c>
      <c r="F6" s="19" t="s">
        <v>10</v>
      </c>
      <c r="G6" s="19" t="s">
        <v>11</v>
      </c>
      <c r="H6" s="20"/>
      <c r="I6" s="20"/>
      <c r="J6" s="20"/>
    </row>
    <row r="7" spans="2:10" ht="14.25">
      <c r="B7" s="21" t="s">
        <v>12</v>
      </c>
      <c r="C7" s="21" t="s">
        <v>13</v>
      </c>
      <c r="D7" s="22" t="s">
        <v>14</v>
      </c>
      <c r="E7" s="23">
        <f>+E8+E12+E16+E20+E22</f>
        <v>0</v>
      </c>
      <c r="F7" s="23">
        <f>+F8+F12+F16+F20+F22</f>
        <v>5297898</v>
      </c>
      <c r="G7" s="23">
        <f>+G8+G12+G16+G20+G22</f>
        <v>37642660</v>
      </c>
      <c r="H7" s="23">
        <f>+E7+F7+G7</f>
        <v>42940558</v>
      </c>
      <c r="I7" s="23">
        <f>+I8+I12+I16+I20+I22</f>
        <v>0</v>
      </c>
      <c r="J7" s="23">
        <f>H7-ABS(I7)</f>
        <v>42940558</v>
      </c>
    </row>
    <row r="8" spans="2:10" ht="14.25">
      <c r="B8" s="24"/>
      <c r="C8" s="24"/>
      <c r="D8" s="25" t="s">
        <v>15</v>
      </c>
      <c r="E8" s="26">
        <f>+E9+E10+E11</f>
        <v>0</v>
      </c>
      <c r="F8" s="26">
        <f>+F9+F10+F11</f>
        <v>0</v>
      </c>
      <c r="G8" s="26">
        <f>+G9+G10+G11</f>
        <v>28316010</v>
      </c>
      <c r="H8" s="26">
        <f t="shared" ref="H8:H71" si="0">+E8+F8+G8</f>
        <v>28316010</v>
      </c>
      <c r="I8" s="26">
        <f>+I9+I10+I11</f>
        <v>0</v>
      </c>
      <c r="J8" s="26">
        <f t="shared" ref="J8:J71" si="1">H8-ABS(I8)</f>
        <v>28316010</v>
      </c>
    </row>
    <row r="9" spans="2:10" ht="14.25">
      <c r="B9" s="24"/>
      <c r="C9" s="24"/>
      <c r="D9" s="25" t="s">
        <v>16</v>
      </c>
      <c r="E9" s="26"/>
      <c r="F9" s="26"/>
      <c r="G9" s="26">
        <v>24964307</v>
      </c>
      <c r="H9" s="26">
        <f t="shared" si="0"/>
        <v>24964307</v>
      </c>
      <c r="I9" s="26"/>
      <c r="J9" s="26">
        <f t="shared" si="1"/>
        <v>24964307</v>
      </c>
    </row>
    <row r="10" spans="2:10" ht="14.25">
      <c r="B10" s="24"/>
      <c r="C10" s="24"/>
      <c r="D10" s="25" t="s">
        <v>17</v>
      </c>
      <c r="E10" s="26"/>
      <c r="F10" s="26"/>
      <c r="G10" s="26">
        <v>703362</v>
      </c>
      <c r="H10" s="26">
        <f t="shared" si="0"/>
        <v>703362</v>
      </c>
      <c r="I10" s="26"/>
      <c r="J10" s="26">
        <f t="shared" si="1"/>
        <v>703362</v>
      </c>
    </row>
    <row r="11" spans="2:10" ht="14.25">
      <c r="B11" s="24"/>
      <c r="C11" s="24"/>
      <c r="D11" s="25" t="s">
        <v>18</v>
      </c>
      <c r="E11" s="26"/>
      <c r="F11" s="26"/>
      <c r="G11" s="26">
        <v>2648341</v>
      </c>
      <c r="H11" s="26">
        <f t="shared" si="0"/>
        <v>2648341</v>
      </c>
      <c r="I11" s="26"/>
      <c r="J11" s="26">
        <f t="shared" si="1"/>
        <v>2648341</v>
      </c>
    </row>
    <row r="12" spans="2:10" ht="14.25">
      <c r="B12" s="24"/>
      <c r="C12" s="24"/>
      <c r="D12" s="25" t="s">
        <v>19</v>
      </c>
      <c r="E12" s="26">
        <f>+E13+E14+E15</f>
        <v>0</v>
      </c>
      <c r="F12" s="26">
        <f>+F13+F14+F15</f>
        <v>4846054</v>
      </c>
      <c r="G12" s="26">
        <f>+G13+G14+G15</f>
        <v>0</v>
      </c>
      <c r="H12" s="26">
        <f t="shared" si="0"/>
        <v>4846054</v>
      </c>
      <c r="I12" s="26">
        <f>+I13+I14+I15</f>
        <v>0</v>
      </c>
      <c r="J12" s="26">
        <f t="shared" si="1"/>
        <v>4846054</v>
      </c>
    </row>
    <row r="13" spans="2:10" ht="14.25">
      <c r="B13" s="24"/>
      <c r="C13" s="24"/>
      <c r="D13" s="25" t="s">
        <v>16</v>
      </c>
      <c r="E13" s="26"/>
      <c r="F13" s="26">
        <v>4505688</v>
      </c>
      <c r="G13" s="26"/>
      <c r="H13" s="26">
        <f t="shared" si="0"/>
        <v>4505688</v>
      </c>
      <c r="I13" s="26"/>
      <c r="J13" s="26">
        <f t="shared" si="1"/>
        <v>4505688</v>
      </c>
    </row>
    <row r="14" spans="2:10" ht="14.25">
      <c r="B14" s="24"/>
      <c r="C14" s="24"/>
      <c r="D14" s="25" t="s">
        <v>20</v>
      </c>
      <c r="E14" s="26"/>
      <c r="F14" s="26">
        <v>178332</v>
      </c>
      <c r="G14" s="26"/>
      <c r="H14" s="26">
        <f t="shared" si="0"/>
        <v>178332</v>
      </c>
      <c r="I14" s="26"/>
      <c r="J14" s="26">
        <f t="shared" si="1"/>
        <v>178332</v>
      </c>
    </row>
    <row r="15" spans="2:10" ht="14.25">
      <c r="B15" s="24"/>
      <c r="C15" s="24"/>
      <c r="D15" s="25" t="s">
        <v>21</v>
      </c>
      <c r="E15" s="26"/>
      <c r="F15" s="26">
        <v>162034</v>
      </c>
      <c r="G15" s="26"/>
      <c r="H15" s="26">
        <f t="shared" si="0"/>
        <v>162034</v>
      </c>
      <c r="I15" s="26"/>
      <c r="J15" s="26">
        <f t="shared" si="1"/>
        <v>162034</v>
      </c>
    </row>
    <row r="16" spans="2:10" ht="14.25">
      <c r="B16" s="24"/>
      <c r="C16" s="24"/>
      <c r="D16" s="25" t="s">
        <v>22</v>
      </c>
      <c r="E16" s="26">
        <f>+E17+E18+E19</f>
        <v>0</v>
      </c>
      <c r="F16" s="26">
        <f>+F17+F18+F19</f>
        <v>451844</v>
      </c>
      <c r="G16" s="26">
        <f>+G17+G18+G19</f>
        <v>7832000</v>
      </c>
      <c r="H16" s="26">
        <f t="shared" si="0"/>
        <v>8283844</v>
      </c>
      <c r="I16" s="26">
        <f>+I17+I18+I19</f>
        <v>0</v>
      </c>
      <c r="J16" s="26">
        <f t="shared" si="1"/>
        <v>8283844</v>
      </c>
    </row>
    <row r="17" spans="2:10" ht="14.25">
      <c r="B17" s="24"/>
      <c r="C17" s="24"/>
      <c r="D17" s="25" t="s">
        <v>23</v>
      </c>
      <c r="E17" s="26"/>
      <c r="F17" s="26"/>
      <c r="G17" s="26">
        <v>7832000</v>
      </c>
      <c r="H17" s="26">
        <f t="shared" si="0"/>
        <v>7832000</v>
      </c>
      <c r="I17" s="26"/>
      <c r="J17" s="26">
        <f t="shared" si="1"/>
        <v>7832000</v>
      </c>
    </row>
    <row r="18" spans="2:10" ht="14.25">
      <c r="B18" s="24"/>
      <c r="C18" s="24"/>
      <c r="D18" s="25" t="s">
        <v>24</v>
      </c>
      <c r="E18" s="26"/>
      <c r="F18" s="26">
        <v>451844</v>
      </c>
      <c r="G18" s="26"/>
      <c r="H18" s="26">
        <f t="shared" si="0"/>
        <v>451844</v>
      </c>
      <c r="I18" s="26"/>
      <c r="J18" s="26">
        <f t="shared" si="1"/>
        <v>451844</v>
      </c>
    </row>
    <row r="19" spans="2:10" ht="14.25">
      <c r="B19" s="24"/>
      <c r="C19" s="24"/>
      <c r="D19" s="25" t="s">
        <v>25</v>
      </c>
      <c r="E19" s="26"/>
      <c r="F19" s="26"/>
      <c r="G19" s="26"/>
      <c r="H19" s="26">
        <f t="shared" si="0"/>
        <v>0</v>
      </c>
      <c r="I19" s="26"/>
      <c r="J19" s="26">
        <f t="shared" si="1"/>
        <v>0</v>
      </c>
    </row>
    <row r="20" spans="2:10" ht="14.25">
      <c r="B20" s="24"/>
      <c r="C20" s="24"/>
      <c r="D20" s="25" t="s">
        <v>26</v>
      </c>
      <c r="E20" s="26">
        <f>+E21</f>
        <v>0</v>
      </c>
      <c r="F20" s="26">
        <f>+F21</f>
        <v>0</v>
      </c>
      <c r="G20" s="26">
        <f>+G21</f>
        <v>1494650</v>
      </c>
      <c r="H20" s="26">
        <f t="shared" si="0"/>
        <v>1494650</v>
      </c>
      <c r="I20" s="26">
        <f>+I21</f>
        <v>0</v>
      </c>
      <c r="J20" s="26">
        <f t="shared" si="1"/>
        <v>1494650</v>
      </c>
    </row>
    <row r="21" spans="2:10" ht="14.25">
      <c r="B21" s="24"/>
      <c r="C21" s="24"/>
      <c r="D21" s="25" t="s">
        <v>27</v>
      </c>
      <c r="E21" s="26"/>
      <c r="F21" s="26"/>
      <c r="G21" s="26">
        <v>1494650</v>
      </c>
      <c r="H21" s="26">
        <f t="shared" si="0"/>
        <v>1494650</v>
      </c>
      <c r="I21" s="26"/>
      <c r="J21" s="26">
        <f t="shared" si="1"/>
        <v>1494650</v>
      </c>
    </row>
    <row r="22" spans="2:10" ht="14.25">
      <c r="B22" s="24"/>
      <c r="C22" s="24"/>
      <c r="D22" s="25" t="s">
        <v>28</v>
      </c>
      <c r="E22" s="26"/>
      <c r="F22" s="26"/>
      <c r="G22" s="26"/>
      <c r="H22" s="26">
        <f t="shared" si="0"/>
        <v>0</v>
      </c>
      <c r="I22" s="26"/>
      <c r="J22" s="26">
        <f t="shared" si="1"/>
        <v>0</v>
      </c>
    </row>
    <row r="23" spans="2:10" ht="14.25">
      <c r="B23" s="24"/>
      <c r="C23" s="24"/>
      <c r="D23" s="25" t="s">
        <v>29</v>
      </c>
      <c r="E23" s="26">
        <f>+E24</f>
        <v>0</v>
      </c>
      <c r="F23" s="26">
        <f>+F24</f>
        <v>0</v>
      </c>
      <c r="G23" s="26">
        <f>+G24</f>
        <v>0</v>
      </c>
      <c r="H23" s="26">
        <f t="shared" si="0"/>
        <v>0</v>
      </c>
      <c r="I23" s="26">
        <f>+I24</f>
        <v>0</v>
      </c>
      <c r="J23" s="26">
        <f t="shared" si="1"/>
        <v>0</v>
      </c>
    </row>
    <row r="24" spans="2:10" ht="14.25">
      <c r="B24" s="24"/>
      <c r="C24" s="24"/>
      <c r="D24" s="25" t="s">
        <v>30</v>
      </c>
      <c r="E24" s="26">
        <f>+E25</f>
        <v>0</v>
      </c>
      <c r="F24" s="26">
        <f>+F25</f>
        <v>0</v>
      </c>
      <c r="G24" s="26">
        <f>+G25</f>
        <v>0</v>
      </c>
      <c r="H24" s="26">
        <f t="shared" si="0"/>
        <v>0</v>
      </c>
      <c r="I24" s="26">
        <f>+I25</f>
        <v>0</v>
      </c>
      <c r="J24" s="26">
        <f t="shared" si="1"/>
        <v>0</v>
      </c>
    </row>
    <row r="25" spans="2:10" ht="14.25">
      <c r="B25" s="24"/>
      <c r="C25" s="24"/>
      <c r="D25" s="25" t="s">
        <v>31</v>
      </c>
      <c r="E25" s="26"/>
      <c r="F25" s="26"/>
      <c r="G25" s="26"/>
      <c r="H25" s="26">
        <f t="shared" si="0"/>
        <v>0</v>
      </c>
      <c r="I25" s="26"/>
      <c r="J25" s="26">
        <f t="shared" si="1"/>
        <v>0</v>
      </c>
    </row>
    <row r="26" spans="2:10" ht="14.25">
      <c r="B26" s="24"/>
      <c r="C26" s="24"/>
      <c r="D26" s="25" t="s">
        <v>32</v>
      </c>
      <c r="E26" s="26">
        <f>+E27</f>
        <v>0</v>
      </c>
      <c r="F26" s="26">
        <f>+F27</f>
        <v>0</v>
      </c>
      <c r="G26" s="26">
        <f>+G27</f>
        <v>961340</v>
      </c>
      <c r="H26" s="26">
        <f t="shared" si="0"/>
        <v>961340</v>
      </c>
      <c r="I26" s="26">
        <f>+I27</f>
        <v>0</v>
      </c>
      <c r="J26" s="26">
        <f t="shared" si="1"/>
        <v>961340</v>
      </c>
    </row>
    <row r="27" spans="2:10" ht="14.25">
      <c r="B27" s="24"/>
      <c r="C27" s="24"/>
      <c r="D27" s="25" t="s">
        <v>33</v>
      </c>
      <c r="E27" s="26"/>
      <c r="F27" s="26"/>
      <c r="G27" s="26">
        <v>961340</v>
      </c>
      <c r="H27" s="26">
        <f t="shared" si="0"/>
        <v>961340</v>
      </c>
      <c r="I27" s="26"/>
      <c r="J27" s="26">
        <f t="shared" si="1"/>
        <v>961340</v>
      </c>
    </row>
    <row r="28" spans="2:10" ht="14.25">
      <c r="B28" s="24"/>
      <c r="C28" s="24"/>
      <c r="D28" s="25" t="s">
        <v>34</v>
      </c>
      <c r="E28" s="26">
        <f>+E29</f>
        <v>0</v>
      </c>
      <c r="F28" s="26">
        <f>+F29</f>
        <v>0</v>
      </c>
      <c r="G28" s="26">
        <f>+G29</f>
        <v>0</v>
      </c>
      <c r="H28" s="26">
        <f t="shared" si="0"/>
        <v>0</v>
      </c>
      <c r="I28" s="26">
        <f>+I29</f>
        <v>0</v>
      </c>
      <c r="J28" s="26">
        <f t="shared" si="1"/>
        <v>0</v>
      </c>
    </row>
    <row r="29" spans="2:10" ht="14.25">
      <c r="B29" s="24"/>
      <c r="C29" s="24"/>
      <c r="D29" s="25" t="s">
        <v>26</v>
      </c>
      <c r="E29" s="26">
        <f>+E30</f>
        <v>0</v>
      </c>
      <c r="F29" s="26">
        <f>+F30</f>
        <v>0</v>
      </c>
      <c r="G29" s="26">
        <f>+G30</f>
        <v>0</v>
      </c>
      <c r="H29" s="26">
        <f t="shared" si="0"/>
        <v>0</v>
      </c>
      <c r="I29" s="26">
        <f>+I30</f>
        <v>0</v>
      </c>
      <c r="J29" s="26">
        <f t="shared" si="1"/>
        <v>0</v>
      </c>
    </row>
    <row r="30" spans="2:10" ht="14.25">
      <c r="B30" s="24"/>
      <c r="C30" s="24"/>
      <c r="D30" s="25" t="s">
        <v>35</v>
      </c>
      <c r="E30" s="26"/>
      <c r="F30" s="26"/>
      <c r="G30" s="26"/>
      <c r="H30" s="26">
        <f t="shared" si="0"/>
        <v>0</v>
      </c>
      <c r="I30" s="26"/>
      <c r="J30" s="26">
        <f t="shared" si="1"/>
        <v>0</v>
      </c>
    </row>
    <row r="31" spans="2:10" ht="14.25">
      <c r="B31" s="24"/>
      <c r="C31" s="27"/>
      <c r="D31" s="28" t="s">
        <v>36</v>
      </c>
      <c r="E31" s="29">
        <f>+E7+E23+E26+E28</f>
        <v>0</v>
      </c>
      <c r="F31" s="29">
        <f>+F7+F23+F26+F28</f>
        <v>5297898</v>
      </c>
      <c r="G31" s="29">
        <f>+G7+G23+G26+G28</f>
        <v>38604000</v>
      </c>
      <c r="H31" s="29">
        <f t="shared" si="0"/>
        <v>43901898</v>
      </c>
      <c r="I31" s="29">
        <f>+I7+I23+I26+I28</f>
        <v>0</v>
      </c>
      <c r="J31" s="29">
        <f t="shared" si="1"/>
        <v>43901898</v>
      </c>
    </row>
    <row r="32" spans="2:10" ht="14.25">
      <c r="B32" s="24"/>
      <c r="C32" s="21" t="s">
        <v>37</v>
      </c>
      <c r="D32" s="25" t="s">
        <v>38</v>
      </c>
      <c r="E32" s="26">
        <f>+E33+E34+E35+E36+E37+E38+E39</f>
        <v>386196</v>
      </c>
      <c r="F32" s="26">
        <f>+F33+F34+F35+F36+F37+F38+F39</f>
        <v>0</v>
      </c>
      <c r="G32" s="26">
        <f>+G33+G34+G35+G36+G37+G38+G39</f>
        <v>34139383</v>
      </c>
      <c r="H32" s="26">
        <f t="shared" si="0"/>
        <v>34525579</v>
      </c>
      <c r="I32" s="26">
        <f>+I33+I34+I35+I36+I37+I38+I39</f>
        <v>0</v>
      </c>
      <c r="J32" s="26">
        <f t="shared" si="1"/>
        <v>34525579</v>
      </c>
    </row>
    <row r="33" spans="2:10" ht="14.25">
      <c r="B33" s="24"/>
      <c r="C33" s="24"/>
      <c r="D33" s="25" t="s">
        <v>39</v>
      </c>
      <c r="E33" s="26">
        <v>386196</v>
      </c>
      <c r="F33" s="26"/>
      <c r="G33" s="26"/>
      <c r="H33" s="26">
        <f t="shared" si="0"/>
        <v>386196</v>
      </c>
      <c r="I33" s="26"/>
      <c r="J33" s="26">
        <f t="shared" si="1"/>
        <v>386196</v>
      </c>
    </row>
    <row r="34" spans="2:10" ht="14.25">
      <c r="B34" s="24"/>
      <c r="C34" s="24"/>
      <c r="D34" s="25" t="s">
        <v>40</v>
      </c>
      <c r="E34" s="26"/>
      <c r="F34" s="26"/>
      <c r="G34" s="26">
        <v>20742725</v>
      </c>
      <c r="H34" s="26">
        <f t="shared" si="0"/>
        <v>20742725</v>
      </c>
      <c r="I34" s="26"/>
      <c r="J34" s="26">
        <f t="shared" si="1"/>
        <v>20742725</v>
      </c>
    </row>
    <row r="35" spans="2:10" ht="14.25">
      <c r="B35" s="24"/>
      <c r="C35" s="24"/>
      <c r="D35" s="25" t="s">
        <v>41</v>
      </c>
      <c r="E35" s="26"/>
      <c r="F35" s="26"/>
      <c r="G35" s="26">
        <v>2070000</v>
      </c>
      <c r="H35" s="26">
        <f t="shared" si="0"/>
        <v>2070000</v>
      </c>
      <c r="I35" s="26"/>
      <c r="J35" s="26">
        <f t="shared" si="1"/>
        <v>2070000</v>
      </c>
    </row>
    <row r="36" spans="2:10" ht="14.25">
      <c r="B36" s="24"/>
      <c r="C36" s="24"/>
      <c r="D36" s="25" t="s">
        <v>42</v>
      </c>
      <c r="E36" s="26"/>
      <c r="F36" s="26"/>
      <c r="G36" s="26">
        <v>1640000</v>
      </c>
      <c r="H36" s="26">
        <f t="shared" si="0"/>
        <v>1640000</v>
      </c>
      <c r="I36" s="26"/>
      <c r="J36" s="26">
        <f t="shared" si="1"/>
        <v>1640000</v>
      </c>
    </row>
    <row r="37" spans="2:10" ht="14.25">
      <c r="B37" s="24"/>
      <c r="C37" s="24"/>
      <c r="D37" s="25" t="s">
        <v>43</v>
      </c>
      <c r="E37" s="26"/>
      <c r="F37" s="26"/>
      <c r="G37" s="26">
        <v>6351345</v>
      </c>
      <c r="H37" s="26">
        <f t="shared" si="0"/>
        <v>6351345</v>
      </c>
      <c r="I37" s="26"/>
      <c r="J37" s="26">
        <f t="shared" si="1"/>
        <v>6351345</v>
      </c>
    </row>
    <row r="38" spans="2:10" ht="14.25">
      <c r="B38" s="24"/>
      <c r="C38" s="24"/>
      <c r="D38" s="25" t="s">
        <v>44</v>
      </c>
      <c r="E38" s="26"/>
      <c r="F38" s="26"/>
      <c r="G38" s="26">
        <v>127680</v>
      </c>
      <c r="H38" s="26">
        <f t="shared" si="0"/>
        <v>127680</v>
      </c>
      <c r="I38" s="26"/>
      <c r="J38" s="26">
        <f t="shared" si="1"/>
        <v>127680</v>
      </c>
    </row>
    <row r="39" spans="2:10" ht="14.25">
      <c r="B39" s="24"/>
      <c r="C39" s="24"/>
      <c r="D39" s="25" t="s">
        <v>45</v>
      </c>
      <c r="E39" s="26"/>
      <c r="F39" s="26"/>
      <c r="G39" s="26">
        <v>3207633</v>
      </c>
      <c r="H39" s="26">
        <f t="shared" si="0"/>
        <v>3207633</v>
      </c>
      <c r="I39" s="26"/>
      <c r="J39" s="26">
        <f t="shared" si="1"/>
        <v>3207633</v>
      </c>
    </row>
    <row r="40" spans="2:10" ht="14.25">
      <c r="B40" s="24"/>
      <c r="C40" s="24"/>
      <c r="D40" s="25" t="s">
        <v>46</v>
      </c>
      <c r="E40" s="26">
        <f>+E41+E42+E43+E44+E45+E46+E47+E48+E49+E50+E51+E52+E53+E54+E55</f>
        <v>0</v>
      </c>
      <c r="F40" s="26">
        <f>+F41+F42+F43+F44+F45+F46+F47+F48+F49+F50+F51+F52+F53+F54+F55</f>
        <v>0</v>
      </c>
      <c r="G40" s="26">
        <f>+G41+G42+G43+G44+G45+G46+G47+G48+G49+G50+G51+G52+G53+G54+G55</f>
        <v>6452926</v>
      </c>
      <c r="H40" s="26">
        <f t="shared" si="0"/>
        <v>6452926</v>
      </c>
      <c r="I40" s="26">
        <f>+I41+I42+I43+I44+I45+I46+I47+I48+I49+I50+I51+I52+I53+I54+I55</f>
        <v>0</v>
      </c>
      <c r="J40" s="26">
        <f t="shared" si="1"/>
        <v>6452926</v>
      </c>
    </row>
    <row r="41" spans="2:10" ht="14.25">
      <c r="B41" s="24"/>
      <c r="C41" s="24"/>
      <c r="D41" s="25" t="s">
        <v>47</v>
      </c>
      <c r="E41" s="26"/>
      <c r="F41" s="26"/>
      <c r="G41" s="26">
        <v>313953</v>
      </c>
      <c r="H41" s="26">
        <f t="shared" si="0"/>
        <v>313953</v>
      </c>
      <c r="I41" s="26"/>
      <c r="J41" s="26">
        <f t="shared" si="1"/>
        <v>313953</v>
      </c>
    </row>
    <row r="42" spans="2:10" ht="14.25">
      <c r="B42" s="24"/>
      <c r="C42" s="24"/>
      <c r="D42" s="25" t="s">
        <v>48</v>
      </c>
      <c r="E42" s="26"/>
      <c r="F42" s="26"/>
      <c r="G42" s="26">
        <v>1875900</v>
      </c>
      <c r="H42" s="26">
        <f t="shared" si="0"/>
        <v>1875900</v>
      </c>
      <c r="I42" s="26"/>
      <c r="J42" s="26">
        <f t="shared" si="1"/>
        <v>1875900</v>
      </c>
    </row>
    <row r="43" spans="2:10" ht="14.25">
      <c r="B43" s="24"/>
      <c r="C43" s="24"/>
      <c r="D43" s="25" t="s">
        <v>49</v>
      </c>
      <c r="E43" s="26"/>
      <c r="F43" s="26"/>
      <c r="G43" s="26"/>
      <c r="H43" s="26">
        <f t="shared" si="0"/>
        <v>0</v>
      </c>
      <c r="I43" s="26"/>
      <c r="J43" s="26">
        <f t="shared" si="1"/>
        <v>0</v>
      </c>
    </row>
    <row r="44" spans="2:10" ht="14.25">
      <c r="B44" s="24"/>
      <c r="C44" s="24"/>
      <c r="D44" s="25" t="s">
        <v>50</v>
      </c>
      <c r="E44" s="26"/>
      <c r="F44" s="26"/>
      <c r="G44" s="26"/>
      <c r="H44" s="26">
        <f t="shared" si="0"/>
        <v>0</v>
      </c>
      <c r="I44" s="26"/>
      <c r="J44" s="26">
        <f t="shared" si="1"/>
        <v>0</v>
      </c>
    </row>
    <row r="45" spans="2:10" ht="14.25">
      <c r="B45" s="24"/>
      <c r="C45" s="24"/>
      <c r="D45" s="25" t="s">
        <v>51</v>
      </c>
      <c r="E45" s="26"/>
      <c r="F45" s="26"/>
      <c r="G45" s="26">
        <v>165058</v>
      </c>
      <c r="H45" s="26">
        <f t="shared" si="0"/>
        <v>165058</v>
      </c>
      <c r="I45" s="26"/>
      <c r="J45" s="26">
        <f t="shared" si="1"/>
        <v>165058</v>
      </c>
    </row>
    <row r="46" spans="2:10" ht="14.25">
      <c r="B46" s="24"/>
      <c r="C46" s="24"/>
      <c r="D46" s="25" t="s">
        <v>52</v>
      </c>
      <c r="E46" s="26"/>
      <c r="F46" s="26"/>
      <c r="G46" s="26"/>
      <c r="H46" s="26">
        <f t="shared" si="0"/>
        <v>0</v>
      </c>
      <c r="I46" s="26"/>
      <c r="J46" s="26">
        <f t="shared" si="1"/>
        <v>0</v>
      </c>
    </row>
    <row r="47" spans="2:10" ht="14.25">
      <c r="B47" s="24"/>
      <c r="C47" s="24"/>
      <c r="D47" s="25" t="s">
        <v>53</v>
      </c>
      <c r="E47" s="26"/>
      <c r="F47" s="26"/>
      <c r="G47" s="26">
        <v>202289</v>
      </c>
      <c r="H47" s="26">
        <f t="shared" si="0"/>
        <v>202289</v>
      </c>
      <c r="I47" s="26"/>
      <c r="J47" s="26">
        <f t="shared" si="1"/>
        <v>202289</v>
      </c>
    </row>
    <row r="48" spans="2:10" ht="14.25">
      <c r="B48" s="24"/>
      <c r="C48" s="24"/>
      <c r="D48" s="25" t="s">
        <v>54</v>
      </c>
      <c r="E48" s="26"/>
      <c r="F48" s="26"/>
      <c r="G48" s="26">
        <v>288502</v>
      </c>
      <c r="H48" s="26">
        <f t="shared" si="0"/>
        <v>288502</v>
      </c>
      <c r="I48" s="26"/>
      <c r="J48" s="26">
        <f t="shared" si="1"/>
        <v>288502</v>
      </c>
    </row>
    <row r="49" spans="2:10" ht="14.25">
      <c r="B49" s="24"/>
      <c r="C49" s="24"/>
      <c r="D49" s="25" t="s">
        <v>55</v>
      </c>
      <c r="E49" s="26"/>
      <c r="F49" s="26"/>
      <c r="G49" s="26">
        <v>280812</v>
      </c>
      <c r="H49" s="26">
        <f t="shared" si="0"/>
        <v>280812</v>
      </c>
      <c r="I49" s="26"/>
      <c r="J49" s="26">
        <f t="shared" si="1"/>
        <v>280812</v>
      </c>
    </row>
    <row r="50" spans="2:10" ht="14.25">
      <c r="B50" s="24"/>
      <c r="C50" s="24"/>
      <c r="D50" s="25" t="s">
        <v>56</v>
      </c>
      <c r="E50" s="26"/>
      <c r="F50" s="26"/>
      <c r="G50" s="26">
        <v>935429</v>
      </c>
      <c r="H50" s="26">
        <f t="shared" si="0"/>
        <v>935429</v>
      </c>
      <c r="I50" s="26"/>
      <c r="J50" s="26">
        <f t="shared" si="1"/>
        <v>935429</v>
      </c>
    </row>
    <row r="51" spans="2:10" ht="14.25">
      <c r="B51" s="24"/>
      <c r="C51" s="24"/>
      <c r="D51" s="25" t="s">
        <v>57</v>
      </c>
      <c r="E51" s="26"/>
      <c r="F51" s="26"/>
      <c r="G51" s="26">
        <v>1078622</v>
      </c>
      <c r="H51" s="26">
        <f t="shared" si="0"/>
        <v>1078622</v>
      </c>
      <c r="I51" s="26"/>
      <c r="J51" s="26">
        <f t="shared" si="1"/>
        <v>1078622</v>
      </c>
    </row>
    <row r="52" spans="2:10" ht="14.25">
      <c r="B52" s="24"/>
      <c r="C52" s="24"/>
      <c r="D52" s="25" t="s">
        <v>58</v>
      </c>
      <c r="E52" s="26"/>
      <c r="F52" s="26"/>
      <c r="G52" s="26">
        <v>856129</v>
      </c>
      <c r="H52" s="26">
        <f t="shared" si="0"/>
        <v>856129</v>
      </c>
      <c r="I52" s="26"/>
      <c r="J52" s="26">
        <f t="shared" si="1"/>
        <v>856129</v>
      </c>
    </row>
    <row r="53" spans="2:10" ht="14.25">
      <c r="B53" s="24"/>
      <c r="C53" s="24"/>
      <c r="D53" s="25" t="s">
        <v>59</v>
      </c>
      <c r="E53" s="26"/>
      <c r="F53" s="26"/>
      <c r="G53" s="26">
        <v>152986</v>
      </c>
      <c r="H53" s="26">
        <f t="shared" si="0"/>
        <v>152986</v>
      </c>
      <c r="I53" s="26"/>
      <c r="J53" s="26">
        <f t="shared" si="1"/>
        <v>152986</v>
      </c>
    </row>
    <row r="54" spans="2:10" ht="14.25">
      <c r="B54" s="24"/>
      <c r="C54" s="24"/>
      <c r="D54" s="25" t="s">
        <v>60</v>
      </c>
      <c r="E54" s="26"/>
      <c r="F54" s="26"/>
      <c r="G54" s="26"/>
      <c r="H54" s="26">
        <f t="shared" si="0"/>
        <v>0</v>
      </c>
      <c r="I54" s="26"/>
      <c r="J54" s="26">
        <f t="shared" si="1"/>
        <v>0</v>
      </c>
    </row>
    <row r="55" spans="2:10" ht="14.25">
      <c r="B55" s="24"/>
      <c r="C55" s="24"/>
      <c r="D55" s="25" t="s">
        <v>61</v>
      </c>
      <c r="E55" s="26"/>
      <c r="F55" s="26"/>
      <c r="G55" s="26">
        <v>303246</v>
      </c>
      <c r="H55" s="26">
        <f t="shared" si="0"/>
        <v>303246</v>
      </c>
      <c r="I55" s="26"/>
      <c r="J55" s="26">
        <f t="shared" si="1"/>
        <v>303246</v>
      </c>
    </row>
    <row r="56" spans="2:10" ht="14.25">
      <c r="B56" s="24"/>
      <c r="C56" s="24"/>
      <c r="D56" s="25" t="s">
        <v>62</v>
      </c>
      <c r="E56" s="26">
        <f>+E57+E58+E59+E60+E61+E62+E63+E64+E65+E66+E67+E68+E69+E70+E71+E72+E73+E74+E75+E76</f>
        <v>19250</v>
      </c>
      <c r="F56" s="26">
        <f>+F57+F58+F59+F60+F61+F62+F63+F64+F65+F66+F67+F68+F69+F70+F71+F72+F73+F74+F75+F76</f>
        <v>0</v>
      </c>
      <c r="G56" s="26">
        <f>+G57+G58+G59+G60+G61+G62+G63+G64+G65+G66+G67+G68+G69+G70+G71+G72+G73+G74+G75+G76</f>
        <v>4708609</v>
      </c>
      <c r="H56" s="26">
        <f t="shared" si="0"/>
        <v>4727859</v>
      </c>
      <c r="I56" s="26">
        <f>+I57+I58+I59+I60+I61+I62+I63+I64+I65+I66+I67+I68+I69+I70+I71+I72+I73+I74+I75+I76</f>
        <v>0</v>
      </c>
      <c r="J56" s="26">
        <f t="shared" si="1"/>
        <v>4727859</v>
      </c>
    </row>
    <row r="57" spans="2:10" ht="14.25">
      <c r="B57" s="24"/>
      <c r="C57" s="24"/>
      <c r="D57" s="25" t="s">
        <v>63</v>
      </c>
      <c r="E57" s="26"/>
      <c r="F57" s="26"/>
      <c r="G57" s="26">
        <v>89393</v>
      </c>
      <c r="H57" s="26">
        <f t="shared" si="0"/>
        <v>89393</v>
      </c>
      <c r="I57" s="26"/>
      <c r="J57" s="26">
        <f t="shared" si="1"/>
        <v>89393</v>
      </c>
    </row>
    <row r="58" spans="2:10" ht="14.25">
      <c r="B58" s="24"/>
      <c r="C58" s="24"/>
      <c r="D58" s="25" t="s">
        <v>64</v>
      </c>
      <c r="E58" s="26"/>
      <c r="F58" s="26"/>
      <c r="G58" s="26">
        <v>30000</v>
      </c>
      <c r="H58" s="26">
        <f t="shared" si="0"/>
        <v>30000</v>
      </c>
      <c r="I58" s="26"/>
      <c r="J58" s="26">
        <f t="shared" si="1"/>
        <v>30000</v>
      </c>
    </row>
    <row r="59" spans="2:10" ht="14.25">
      <c r="B59" s="24"/>
      <c r="C59" s="24"/>
      <c r="D59" s="25" t="s">
        <v>65</v>
      </c>
      <c r="E59" s="26"/>
      <c r="F59" s="26"/>
      <c r="G59" s="26">
        <v>3320</v>
      </c>
      <c r="H59" s="26">
        <f t="shared" si="0"/>
        <v>3320</v>
      </c>
      <c r="I59" s="26"/>
      <c r="J59" s="26">
        <f t="shared" si="1"/>
        <v>3320</v>
      </c>
    </row>
    <row r="60" spans="2:10" ht="14.25">
      <c r="B60" s="24"/>
      <c r="C60" s="24"/>
      <c r="D60" s="25" t="s">
        <v>66</v>
      </c>
      <c r="E60" s="26"/>
      <c r="F60" s="26"/>
      <c r="G60" s="26">
        <v>610672</v>
      </c>
      <c r="H60" s="26">
        <f t="shared" si="0"/>
        <v>610672</v>
      </c>
      <c r="I60" s="26"/>
      <c r="J60" s="26">
        <f t="shared" si="1"/>
        <v>610672</v>
      </c>
    </row>
    <row r="61" spans="2:10" ht="14.25">
      <c r="B61" s="24"/>
      <c r="C61" s="24"/>
      <c r="D61" s="25" t="s">
        <v>67</v>
      </c>
      <c r="E61" s="26"/>
      <c r="F61" s="26"/>
      <c r="G61" s="26"/>
      <c r="H61" s="26">
        <f t="shared" si="0"/>
        <v>0</v>
      </c>
      <c r="I61" s="26"/>
      <c r="J61" s="26">
        <f t="shared" si="1"/>
        <v>0</v>
      </c>
    </row>
    <row r="62" spans="2:10" ht="14.25">
      <c r="B62" s="24"/>
      <c r="C62" s="24"/>
      <c r="D62" s="25" t="s">
        <v>68</v>
      </c>
      <c r="E62" s="26"/>
      <c r="F62" s="26"/>
      <c r="G62" s="26">
        <v>467563</v>
      </c>
      <c r="H62" s="26">
        <f t="shared" si="0"/>
        <v>467563</v>
      </c>
      <c r="I62" s="26"/>
      <c r="J62" s="26">
        <f t="shared" si="1"/>
        <v>467563</v>
      </c>
    </row>
    <row r="63" spans="2:10" ht="14.25">
      <c r="B63" s="24"/>
      <c r="C63" s="24"/>
      <c r="D63" s="25" t="s">
        <v>69</v>
      </c>
      <c r="E63" s="26"/>
      <c r="F63" s="26"/>
      <c r="G63" s="26">
        <v>347051</v>
      </c>
      <c r="H63" s="26">
        <f t="shared" si="0"/>
        <v>347051</v>
      </c>
      <c r="I63" s="26"/>
      <c r="J63" s="26">
        <f t="shared" si="1"/>
        <v>347051</v>
      </c>
    </row>
    <row r="64" spans="2:10" ht="14.25">
      <c r="B64" s="24"/>
      <c r="C64" s="24"/>
      <c r="D64" s="25" t="s">
        <v>70</v>
      </c>
      <c r="E64" s="26"/>
      <c r="F64" s="26"/>
      <c r="G64" s="26">
        <v>279229</v>
      </c>
      <c r="H64" s="26">
        <f t="shared" si="0"/>
        <v>279229</v>
      </c>
      <c r="I64" s="26"/>
      <c r="J64" s="26">
        <f t="shared" si="1"/>
        <v>279229</v>
      </c>
    </row>
    <row r="65" spans="2:10" ht="14.25">
      <c r="B65" s="24"/>
      <c r="C65" s="24"/>
      <c r="D65" s="25" t="s">
        <v>71</v>
      </c>
      <c r="E65" s="26">
        <v>19250</v>
      </c>
      <c r="F65" s="26"/>
      <c r="G65" s="26"/>
      <c r="H65" s="26">
        <f t="shared" si="0"/>
        <v>19250</v>
      </c>
      <c r="I65" s="26"/>
      <c r="J65" s="26">
        <f t="shared" si="1"/>
        <v>19250</v>
      </c>
    </row>
    <row r="66" spans="2:10" ht="14.25">
      <c r="B66" s="24"/>
      <c r="C66" s="24"/>
      <c r="D66" s="25" t="s">
        <v>72</v>
      </c>
      <c r="E66" s="26"/>
      <c r="F66" s="26"/>
      <c r="G66" s="26">
        <v>205560</v>
      </c>
      <c r="H66" s="26">
        <f t="shared" si="0"/>
        <v>205560</v>
      </c>
      <c r="I66" s="26"/>
      <c r="J66" s="26">
        <f t="shared" si="1"/>
        <v>205560</v>
      </c>
    </row>
    <row r="67" spans="2:10" ht="14.25">
      <c r="B67" s="24"/>
      <c r="C67" s="24"/>
      <c r="D67" s="25" t="s">
        <v>73</v>
      </c>
      <c r="E67" s="26"/>
      <c r="F67" s="26"/>
      <c r="G67" s="26">
        <v>770000</v>
      </c>
      <c r="H67" s="26">
        <f t="shared" si="0"/>
        <v>770000</v>
      </c>
      <c r="I67" s="26"/>
      <c r="J67" s="26">
        <f t="shared" si="1"/>
        <v>770000</v>
      </c>
    </row>
    <row r="68" spans="2:10" ht="14.25">
      <c r="B68" s="24"/>
      <c r="C68" s="24"/>
      <c r="D68" s="25" t="s">
        <v>74</v>
      </c>
      <c r="E68" s="26"/>
      <c r="F68" s="26"/>
      <c r="G68" s="26">
        <v>899140</v>
      </c>
      <c r="H68" s="26">
        <f t="shared" si="0"/>
        <v>899140</v>
      </c>
      <c r="I68" s="26"/>
      <c r="J68" s="26">
        <f t="shared" si="1"/>
        <v>899140</v>
      </c>
    </row>
    <row r="69" spans="2:10" ht="14.25">
      <c r="B69" s="24"/>
      <c r="C69" s="24"/>
      <c r="D69" s="25" t="s">
        <v>75</v>
      </c>
      <c r="E69" s="26"/>
      <c r="F69" s="26"/>
      <c r="G69" s="26">
        <v>200420</v>
      </c>
      <c r="H69" s="26">
        <f t="shared" si="0"/>
        <v>200420</v>
      </c>
      <c r="I69" s="26"/>
      <c r="J69" s="26">
        <f t="shared" si="1"/>
        <v>200420</v>
      </c>
    </row>
    <row r="70" spans="2:10" ht="14.25">
      <c r="B70" s="24"/>
      <c r="C70" s="24"/>
      <c r="D70" s="25" t="s">
        <v>60</v>
      </c>
      <c r="E70" s="26"/>
      <c r="F70" s="26"/>
      <c r="G70" s="26">
        <v>337728</v>
      </c>
      <c r="H70" s="26">
        <f t="shared" si="0"/>
        <v>337728</v>
      </c>
      <c r="I70" s="26"/>
      <c r="J70" s="26">
        <f t="shared" si="1"/>
        <v>337728</v>
      </c>
    </row>
    <row r="71" spans="2:10" ht="14.25">
      <c r="B71" s="24"/>
      <c r="C71" s="24"/>
      <c r="D71" s="25" t="s">
        <v>76</v>
      </c>
      <c r="E71" s="26"/>
      <c r="F71" s="26"/>
      <c r="G71" s="26"/>
      <c r="H71" s="26">
        <f t="shared" si="0"/>
        <v>0</v>
      </c>
      <c r="I71" s="26"/>
      <c r="J71" s="26">
        <f t="shared" si="1"/>
        <v>0</v>
      </c>
    </row>
    <row r="72" spans="2:10" ht="14.25">
      <c r="B72" s="24"/>
      <c r="C72" s="24"/>
      <c r="D72" s="25" t="s">
        <v>77</v>
      </c>
      <c r="E72" s="26"/>
      <c r="F72" s="26"/>
      <c r="G72" s="26">
        <v>163300</v>
      </c>
      <c r="H72" s="26">
        <f t="shared" ref="H72:H91" si="2">+E72+F72+G72</f>
        <v>163300</v>
      </c>
      <c r="I72" s="26"/>
      <c r="J72" s="26">
        <f t="shared" ref="J72:J89" si="3">H72-ABS(I72)</f>
        <v>163300</v>
      </c>
    </row>
    <row r="73" spans="2:10" ht="14.25">
      <c r="B73" s="24"/>
      <c r="C73" s="24"/>
      <c r="D73" s="25" t="s">
        <v>78</v>
      </c>
      <c r="E73" s="26"/>
      <c r="F73" s="26"/>
      <c r="G73" s="26">
        <v>59820</v>
      </c>
      <c r="H73" s="26">
        <f t="shared" si="2"/>
        <v>59820</v>
      </c>
      <c r="I73" s="26"/>
      <c r="J73" s="26">
        <f t="shared" si="3"/>
        <v>59820</v>
      </c>
    </row>
    <row r="74" spans="2:10" ht="14.25">
      <c r="B74" s="24"/>
      <c r="C74" s="24"/>
      <c r="D74" s="25" t="s">
        <v>79</v>
      </c>
      <c r="E74" s="26"/>
      <c r="F74" s="26"/>
      <c r="G74" s="26"/>
      <c r="H74" s="26">
        <f t="shared" si="2"/>
        <v>0</v>
      </c>
      <c r="I74" s="26"/>
      <c r="J74" s="26">
        <f t="shared" si="3"/>
        <v>0</v>
      </c>
    </row>
    <row r="75" spans="2:10" ht="14.25">
      <c r="B75" s="24"/>
      <c r="C75" s="24"/>
      <c r="D75" s="25" t="s">
        <v>80</v>
      </c>
      <c r="E75" s="26"/>
      <c r="F75" s="26"/>
      <c r="G75" s="26">
        <v>51000</v>
      </c>
      <c r="H75" s="26">
        <f t="shared" si="2"/>
        <v>51000</v>
      </c>
      <c r="I75" s="26"/>
      <c r="J75" s="26">
        <f t="shared" si="3"/>
        <v>51000</v>
      </c>
    </row>
    <row r="76" spans="2:10" ht="14.25">
      <c r="B76" s="24"/>
      <c r="C76" s="24"/>
      <c r="D76" s="25" t="s">
        <v>61</v>
      </c>
      <c r="E76" s="26"/>
      <c r="F76" s="26"/>
      <c r="G76" s="26">
        <v>194413</v>
      </c>
      <c r="H76" s="26">
        <f t="shared" si="2"/>
        <v>194413</v>
      </c>
      <c r="I76" s="26"/>
      <c r="J76" s="26">
        <f t="shared" si="3"/>
        <v>194413</v>
      </c>
    </row>
    <row r="77" spans="2:10" ht="14.25">
      <c r="B77" s="24"/>
      <c r="C77" s="24"/>
      <c r="D77" s="25" t="s">
        <v>81</v>
      </c>
      <c r="E77" s="26"/>
      <c r="F77" s="26"/>
      <c r="G77" s="26">
        <v>1146581</v>
      </c>
      <c r="H77" s="26">
        <f t="shared" si="2"/>
        <v>1146581</v>
      </c>
      <c r="I77" s="26"/>
      <c r="J77" s="26">
        <f t="shared" si="3"/>
        <v>1146581</v>
      </c>
    </row>
    <row r="78" spans="2:10" ht="14.25">
      <c r="B78" s="24"/>
      <c r="C78" s="24"/>
      <c r="D78" s="25" t="s">
        <v>82</v>
      </c>
      <c r="E78" s="26"/>
      <c r="F78" s="26"/>
      <c r="G78" s="26">
        <v>-347533</v>
      </c>
      <c r="H78" s="26">
        <f t="shared" si="2"/>
        <v>-347533</v>
      </c>
      <c r="I78" s="26"/>
      <c r="J78" s="26">
        <f t="shared" si="3"/>
        <v>-347533</v>
      </c>
    </row>
    <row r="79" spans="2:10" ht="14.25">
      <c r="B79" s="24"/>
      <c r="C79" s="24"/>
      <c r="D79" s="25" t="s">
        <v>83</v>
      </c>
      <c r="E79" s="26"/>
      <c r="F79" s="26"/>
      <c r="G79" s="26"/>
      <c r="H79" s="26">
        <f t="shared" si="2"/>
        <v>0</v>
      </c>
      <c r="I79" s="26"/>
      <c r="J79" s="26">
        <f t="shared" si="3"/>
        <v>0</v>
      </c>
    </row>
    <row r="80" spans="2:10" ht="14.25">
      <c r="B80" s="24"/>
      <c r="C80" s="27"/>
      <c r="D80" s="28" t="s">
        <v>84</v>
      </c>
      <c r="E80" s="29">
        <f>+E32+E40+E56+E77+E78+E79</f>
        <v>405446</v>
      </c>
      <c r="F80" s="29">
        <f>+F32+F40+F56+F77+F78+F79</f>
        <v>0</v>
      </c>
      <c r="G80" s="29">
        <f>+G32+G40+G56+G77+G78+G79</f>
        <v>46099966</v>
      </c>
      <c r="H80" s="29">
        <f t="shared" si="2"/>
        <v>46505412</v>
      </c>
      <c r="I80" s="29">
        <f>+I32+I40+I56+I77+I78+I79</f>
        <v>0</v>
      </c>
      <c r="J80" s="29">
        <f t="shared" si="3"/>
        <v>46505412</v>
      </c>
    </row>
    <row r="81" spans="2:10" ht="14.25">
      <c r="B81" s="27"/>
      <c r="C81" s="30" t="s">
        <v>85</v>
      </c>
      <c r="D81" s="31"/>
      <c r="E81" s="32">
        <f xml:space="preserve"> +E31 - E80</f>
        <v>-405446</v>
      </c>
      <c r="F81" s="32">
        <f xml:space="preserve"> +F31 - F80</f>
        <v>5297898</v>
      </c>
      <c r="G81" s="32">
        <f xml:space="preserve"> +G31 - G80</f>
        <v>-7495966</v>
      </c>
      <c r="H81" s="32">
        <f t="shared" si="2"/>
        <v>-2603514</v>
      </c>
      <c r="I81" s="32">
        <f xml:space="preserve"> +I31 - I80</f>
        <v>0</v>
      </c>
      <c r="J81" s="32">
        <f>J31-J80</f>
        <v>-2603514</v>
      </c>
    </row>
    <row r="82" spans="2:10" ht="14.25">
      <c r="B82" s="21" t="s">
        <v>86</v>
      </c>
      <c r="C82" s="21" t="s">
        <v>13</v>
      </c>
      <c r="D82" s="25" t="s">
        <v>87</v>
      </c>
      <c r="E82" s="26"/>
      <c r="F82" s="26">
        <v>1</v>
      </c>
      <c r="G82" s="26">
        <v>20</v>
      </c>
      <c r="H82" s="26">
        <f t="shared" si="2"/>
        <v>21</v>
      </c>
      <c r="I82" s="26"/>
      <c r="J82" s="26">
        <f t="shared" si="3"/>
        <v>21</v>
      </c>
    </row>
    <row r="83" spans="2:10" ht="14.25">
      <c r="B83" s="24"/>
      <c r="C83" s="24"/>
      <c r="D83" s="25" t="s">
        <v>88</v>
      </c>
      <c r="E83" s="26">
        <f>+E84+E85+E86</f>
        <v>0</v>
      </c>
      <c r="F83" s="26">
        <f>+F84+F85+F86</f>
        <v>0</v>
      </c>
      <c r="G83" s="26">
        <f>+G84+G85+G86</f>
        <v>72120</v>
      </c>
      <c r="H83" s="26">
        <f t="shared" si="2"/>
        <v>72120</v>
      </c>
      <c r="I83" s="26">
        <f>+I84+I85+I86</f>
        <v>0</v>
      </c>
      <c r="J83" s="26">
        <f t="shared" si="3"/>
        <v>72120</v>
      </c>
    </row>
    <row r="84" spans="2:10" ht="14.25">
      <c r="B84" s="24"/>
      <c r="C84" s="24"/>
      <c r="D84" s="25" t="s">
        <v>89</v>
      </c>
      <c r="E84" s="26"/>
      <c r="F84" s="26"/>
      <c r="G84" s="26">
        <v>19400</v>
      </c>
      <c r="H84" s="26">
        <f t="shared" si="2"/>
        <v>19400</v>
      </c>
      <c r="I84" s="26"/>
      <c r="J84" s="26">
        <f t="shared" si="3"/>
        <v>19400</v>
      </c>
    </row>
    <row r="85" spans="2:10" ht="14.25">
      <c r="B85" s="24"/>
      <c r="C85" s="24"/>
      <c r="D85" s="25" t="s">
        <v>90</v>
      </c>
      <c r="E85" s="26"/>
      <c r="F85" s="26"/>
      <c r="G85" s="26">
        <v>10390</v>
      </c>
      <c r="H85" s="26">
        <f t="shared" si="2"/>
        <v>10390</v>
      </c>
      <c r="I85" s="26"/>
      <c r="J85" s="26">
        <f t="shared" si="3"/>
        <v>10390</v>
      </c>
    </row>
    <row r="86" spans="2:10" ht="14.25">
      <c r="B86" s="24"/>
      <c r="C86" s="24"/>
      <c r="D86" s="25" t="s">
        <v>91</v>
      </c>
      <c r="E86" s="26"/>
      <c r="F86" s="26"/>
      <c r="G86" s="26">
        <v>42330</v>
      </c>
      <c r="H86" s="26">
        <f t="shared" si="2"/>
        <v>42330</v>
      </c>
      <c r="I86" s="26"/>
      <c r="J86" s="26">
        <f t="shared" si="3"/>
        <v>42330</v>
      </c>
    </row>
    <row r="87" spans="2:10" ht="14.25">
      <c r="B87" s="24"/>
      <c r="C87" s="27"/>
      <c r="D87" s="28" t="s">
        <v>92</v>
      </c>
      <c r="E87" s="29">
        <f>+E82+E83</f>
        <v>0</v>
      </c>
      <c r="F87" s="29">
        <f>+F82+F83</f>
        <v>1</v>
      </c>
      <c r="G87" s="29">
        <f>+G82+G83</f>
        <v>72140</v>
      </c>
      <c r="H87" s="29">
        <f t="shared" si="2"/>
        <v>72141</v>
      </c>
      <c r="I87" s="29">
        <f>+I82+I83</f>
        <v>0</v>
      </c>
      <c r="J87" s="29">
        <f t="shared" si="3"/>
        <v>72141</v>
      </c>
    </row>
    <row r="88" spans="2:10" ht="14.25">
      <c r="B88" s="24"/>
      <c r="C88" s="21" t="s">
        <v>37</v>
      </c>
      <c r="D88" s="25" t="s">
        <v>93</v>
      </c>
      <c r="E88" s="26"/>
      <c r="F88" s="26"/>
      <c r="G88" s="26">
        <v>131079</v>
      </c>
      <c r="H88" s="26">
        <f t="shared" si="2"/>
        <v>131079</v>
      </c>
      <c r="I88" s="26"/>
      <c r="J88" s="26">
        <f t="shared" si="3"/>
        <v>131079</v>
      </c>
    </row>
    <row r="89" spans="2:10" ht="14.25">
      <c r="B89" s="24"/>
      <c r="C89" s="27"/>
      <c r="D89" s="28" t="s">
        <v>94</v>
      </c>
      <c r="E89" s="29">
        <f>+E88</f>
        <v>0</v>
      </c>
      <c r="F89" s="29">
        <f>+F88</f>
        <v>0</v>
      </c>
      <c r="G89" s="29">
        <f>+G88</f>
        <v>131079</v>
      </c>
      <c r="H89" s="29">
        <f t="shared" si="2"/>
        <v>131079</v>
      </c>
      <c r="I89" s="29">
        <f>+I88</f>
        <v>0</v>
      </c>
      <c r="J89" s="29">
        <f t="shared" si="3"/>
        <v>131079</v>
      </c>
    </row>
    <row r="90" spans="2:10" ht="14.25">
      <c r="B90" s="27"/>
      <c r="C90" s="30" t="s">
        <v>95</v>
      </c>
      <c r="D90" s="33"/>
      <c r="E90" s="34">
        <f xml:space="preserve"> +E87 - E89</f>
        <v>0</v>
      </c>
      <c r="F90" s="34">
        <f xml:space="preserve"> +F87 - F89</f>
        <v>1</v>
      </c>
      <c r="G90" s="34">
        <f xml:space="preserve"> +G87 - G89</f>
        <v>-58939</v>
      </c>
      <c r="H90" s="34">
        <f t="shared" si="2"/>
        <v>-58938</v>
      </c>
      <c r="I90" s="34">
        <f xml:space="preserve"> +I87 - I89</f>
        <v>0</v>
      </c>
      <c r="J90" s="34">
        <f>J87-J89</f>
        <v>-58938</v>
      </c>
    </row>
    <row r="91" spans="2:10" ht="14.25">
      <c r="B91" s="30" t="s">
        <v>96</v>
      </c>
      <c r="C91" s="35"/>
      <c r="D91" s="31"/>
      <c r="E91" s="32">
        <f xml:space="preserve"> +E81 +E90</f>
        <v>-405446</v>
      </c>
      <c r="F91" s="32">
        <f xml:space="preserve"> +F81 +F90</f>
        <v>5297899</v>
      </c>
      <c r="G91" s="32">
        <f xml:space="preserve"> +G81 +G90</f>
        <v>-7554905</v>
      </c>
      <c r="H91" s="32">
        <f t="shared" si="2"/>
        <v>-2662452</v>
      </c>
      <c r="I91" s="32">
        <f xml:space="preserve"> +I81 +I90</f>
        <v>0</v>
      </c>
      <c r="J91" s="32">
        <f>J81+J90</f>
        <v>-2662452</v>
      </c>
    </row>
  </sheetData>
  <mergeCells count="13">
    <mergeCell ref="B7:B81"/>
    <mergeCell ref="C7:C31"/>
    <mergeCell ref="C32:C80"/>
    <mergeCell ref="B82:B90"/>
    <mergeCell ref="C82:C87"/>
    <mergeCell ref="C88:C89"/>
    <mergeCell ref="B2:J2"/>
    <mergeCell ref="B3:J3"/>
    <mergeCell ref="B5:D6"/>
    <mergeCell ref="E5:G5"/>
    <mergeCell ref="H5:H6"/>
    <mergeCell ref="I5:I6"/>
    <mergeCell ref="J5:J6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1"/>
  <sheetViews>
    <sheetView showGridLines="0" workbookViewId="0"/>
  </sheetViews>
  <sheetFormatPr defaultRowHeight="13.5"/>
  <cols>
    <col min="1" max="3" width="2.875" customWidth="1"/>
    <col min="4" max="4" width="44.375" customWidth="1"/>
    <col min="5" max="8" width="20.75" customWidth="1"/>
  </cols>
  <sheetData>
    <row r="1" spans="2:8" ht="21">
      <c r="B1" s="1"/>
      <c r="C1" s="1"/>
      <c r="D1" s="1"/>
      <c r="E1" s="1"/>
      <c r="F1" s="2"/>
      <c r="G1" s="3"/>
      <c r="H1" s="4" t="s">
        <v>0</v>
      </c>
    </row>
    <row r="2" spans="2:8" ht="21">
      <c r="B2" s="5" t="s">
        <v>97</v>
      </c>
      <c r="C2" s="5"/>
      <c r="D2" s="5"/>
      <c r="E2" s="5"/>
      <c r="F2" s="5"/>
      <c r="G2" s="5"/>
      <c r="H2" s="5"/>
    </row>
    <row r="3" spans="2:8" ht="21">
      <c r="B3" s="6" t="s">
        <v>98</v>
      </c>
      <c r="C3" s="6"/>
      <c r="D3" s="6"/>
      <c r="E3" s="6"/>
      <c r="F3" s="6"/>
      <c r="G3" s="6"/>
      <c r="H3" s="6"/>
    </row>
    <row r="4" spans="2:8" ht="15.75">
      <c r="B4" s="7"/>
      <c r="C4" s="7"/>
      <c r="D4" s="7"/>
      <c r="E4" s="7"/>
      <c r="F4" s="8"/>
      <c r="G4" s="8"/>
      <c r="H4" s="7" t="s">
        <v>99</v>
      </c>
    </row>
    <row r="5" spans="2:8" ht="14.25">
      <c r="B5" s="9" t="s">
        <v>4</v>
      </c>
      <c r="C5" s="10"/>
      <c r="D5" s="11"/>
      <c r="E5" s="36" t="s">
        <v>5</v>
      </c>
      <c r="F5" s="14" t="s">
        <v>6</v>
      </c>
      <c r="G5" s="14" t="s">
        <v>7</v>
      </c>
      <c r="H5" s="14" t="s">
        <v>8</v>
      </c>
    </row>
    <row r="6" spans="2:8" ht="99.75">
      <c r="B6" s="15"/>
      <c r="C6" s="16"/>
      <c r="D6" s="17"/>
      <c r="E6" s="18" t="s">
        <v>100</v>
      </c>
      <c r="F6" s="20"/>
      <c r="G6" s="20"/>
      <c r="H6" s="20"/>
    </row>
    <row r="7" spans="2:8" ht="14.25">
      <c r="B7" s="21" t="s">
        <v>12</v>
      </c>
      <c r="C7" s="21" t="s">
        <v>13</v>
      </c>
      <c r="D7" s="22" t="s">
        <v>14</v>
      </c>
      <c r="E7" s="23">
        <f>+E8+E12+E16+E20+E22</f>
        <v>9827437</v>
      </c>
      <c r="F7" s="23">
        <f>+E7</f>
        <v>9827437</v>
      </c>
      <c r="G7" s="23">
        <f>+G8+G12+G16+G20+G22</f>
        <v>0</v>
      </c>
      <c r="H7" s="23">
        <f>F7-ABS(G7)</f>
        <v>9827437</v>
      </c>
    </row>
    <row r="8" spans="2:8" ht="14.25">
      <c r="B8" s="24"/>
      <c r="C8" s="24"/>
      <c r="D8" s="25" t="s">
        <v>15</v>
      </c>
      <c r="E8" s="26">
        <f>+E9+E10+E11</f>
        <v>0</v>
      </c>
      <c r="F8" s="26">
        <f t="shared" ref="F8:F71" si="0">+E8</f>
        <v>0</v>
      </c>
      <c r="G8" s="26">
        <f>+G9+G10+G11</f>
        <v>0</v>
      </c>
      <c r="H8" s="26">
        <f t="shared" ref="H8:H71" si="1">F8-ABS(G8)</f>
        <v>0</v>
      </c>
    </row>
    <row r="9" spans="2:8" ht="14.25">
      <c r="B9" s="24"/>
      <c r="C9" s="24"/>
      <c r="D9" s="25" t="s">
        <v>16</v>
      </c>
      <c r="E9" s="26"/>
      <c r="F9" s="26">
        <f t="shared" si="0"/>
        <v>0</v>
      </c>
      <c r="G9" s="26"/>
      <c r="H9" s="26">
        <f t="shared" si="1"/>
        <v>0</v>
      </c>
    </row>
    <row r="10" spans="2:8" ht="14.25">
      <c r="B10" s="24"/>
      <c r="C10" s="24"/>
      <c r="D10" s="25" t="s">
        <v>17</v>
      </c>
      <c r="E10" s="26"/>
      <c r="F10" s="26">
        <f t="shared" si="0"/>
        <v>0</v>
      </c>
      <c r="G10" s="26"/>
      <c r="H10" s="26">
        <f t="shared" si="1"/>
        <v>0</v>
      </c>
    </row>
    <row r="11" spans="2:8" ht="14.25">
      <c r="B11" s="24"/>
      <c r="C11" s="24"/>
      <c r="D11" s="25" t="s">
        <v>18</v>
      </c>
      <c r="E11" s="26"/>
      <c r="F11" s="26">
        <f t="shared" si="0"/>
        <v>0</v>
      </c>
      <c r="G11" s="26"/>
      <c r="H11" s="26">
        <f t="shared" si="1"/>
        <v>0</v>
      </c>
    </row>
    <row r="12" spans="2:8" ht="14.25">
      <c r="B12" s="24"/>
      <c r="C12" s="24"/>
      <c r="D12" s="25" t="s">
        <v>19</v>
      </c>
      <c r="E12" s="26">
        <f>+E13+E14+E15</f>
        <v>9475284</v>
      </c>
      <c r="F12" s="26">
        <f t="shared" si="0"/>
        <v>9475284</v>
      </c>
      <c r="G12" s="26">
        <f>+G13+G14+G15</f>
        <v>0</v>
      </c>
      <c r="H12" s="26">
        <f t="shared" si="1"/>
        <v>9475284</v>
      </c>
    </row>
    <row r="13" spans="2:8" ht="14.25">
      <c r="B13" s="24"/>
      <c r="C13" s="24"/>
      <c r="D13" s="25" t="s">
        <v>16</v>
      </c>
      <c r="E13" s="26">
        <v>8863727</v>
      </c>
      <c r="F13" s="26">
        <f t="shared" si="0"/>
        <v>8863727</v>
      </c>
      <c r="G13" s="26"/>
      <c r="H13" s="26">
        <f t="shared" si="1"/>
        <v>8863727</v>
      </c>
    </row>
    <row r="14" spans="2:8" ht="14.25">
      <c r="B14" s="24"/>
      <c r="C14" s="24"/>
      <c r="D14" s="25" t="s">
        <v>20</v>
      </c>
      <c r="E14" s="26">
        <v>258951</v>
      </c>
      <c r="F14" s="26">
        <f t="shared" si="0"/>
        <v>258951</v>
      </c>
      <c r="G14" s="26"/>
      <c r="H14" s="26">
        <f t="shared" si="1"/>
        <v>258951</v>
      </c>
    </row>
    <row r="15" spans="2:8" ht="14.25">
      <c r="B15" s="24"/>
      <c r="C15" s="24"/>
      <c r="D15" s="25" t="s">
        <v>21</v>
      </c>
      <c r="E15" s="26">
        <v>352606</v>
      </c>
      <c r="F15" s="26">
        <f t="shared" si="0"/>
        <v>352606</v>
      </c>
      <c r="G15" s="26"/>
      <c r="H15" s="26">
        <f t="shared" si="1"/>
        <v>352606</v>
      </c>
    </row>
    <row r="16" spans="2:8" ht="14.25">
      <c r="B16" s="24"/>
      <c r="C16" s="24"/>
      <c r="D16" s="25" t="s">
        <v>22</v>
      </c>
      <c r="E16" s="26">
        <f>+E17+E18+E19</f>
        <v>352153</v>
      </c>
      <c r="F16" s="26">
        <f t="shared" si="0"/>
        <v>352153</v>
      </c>
      <c r="G16" s="26">
        <f>+G17+G18+G19</f>
        <v>0</v>
      </c>
      <c r="H16" s="26">
        <f t="shared" si="1"/>
        <v>352153</v>
      </c>
    </row>
    <row r="17" spans="2:8" ht="14.25">
      <c r="B17" s="24"/>
      <c r="C17" s="24"/>
      <c r="D17" s="25" t="s">
        <v>23</v>
      </c>
      <c r="E17" s="26"/>
      <c r="F17" s="26">
        <f t="shared" si="0"/>
        <v>0</v>
      </c>
      <c r="G17" s="26"/>
      <c r="H17" s="26">
        <f t="shared" si="1"/>
        <v>0</v>
      </c>
    </row>
    <row r="18" spans="2:8" ht="14.25">
      <c r="B18" s="24"/>
      <c r="C18" s="24"/>
      <c r="D18" s="25" t="s">
        <v>24</v>
      </c>
      <c r="E18" s="26">
        <v>352153</v>
      </c>
      <c r="F18" s="26">
        <f t="shared" si="0"/>
        <v>352153</v>
      </c>
      <c r="G18" s="26"/>
      <c r="H18" s="26">
        <f t="shared" si="1"/>
        <v>352153</v>
      </c>
    </row>
    <row r="19" spans="2:8" ht="14.25">
      <c r="B19" s="24"/>
      <c r="C19" s="24"/>
      <c r="D19" s="25" t="s">
        <v>25</v>
      </c>
      <c r="E19" s="26"/>
      <c r="F19" s="26">
        <f t="shared" si="0"/>
        <v>0</v>
      </c>
      <c r="G19" s="26"/>
      <c r="H19" s="26">
        <f t="shared" si="1"/>
        <v>0</v>
      </c>
    </row>
    <row r="20" spans="2:8" ht="14.25">
      <c r="B20" s="24"/>
      <c r="C20" s="24"/>
      <c r="D20" s="25" t="s">
        <v>26</v>
      </c>
      <c r="E20" s="26">
        <f>+E21</f>
        <v>0</v>
      </c>
      <c r="F20" s="26">
        <f t="shared" si="0"/>
        <v>0</v>
      </c>
      <c r="G20" s="26">
        <f>+G21</f>
        <v>0</v>
      </c>
      <c r="H20" s="26">
        <f t="shared" si="1"/>
        <v>0</v>
      </c>
    </row>
    <row r="21" spans="2:8" ht="14.25">
      <c r="B21" s="24"/>
      <c r="C21" s="24"/>
      <c r="D21" s="25" t="s">
        <v>27</v>
      </c>
      <c r="E21" s="26"/>
      <c r="F21" s="26">
        <f t="shared" si="0"/>
        <v>0</v>
      </c>
      <c r="G21" s="26"/>
      <c r="H21" s="26">
        <f t="shared" si="1"/>
        <v>0</v>
      </c>
    </row>
    <row r="22" spans="2:8" ht="14.25">
      <c r="B22" s="24"/>
      <c r="C22" s="24"/>
      <c r="D22" s="25" t="s">
        <v>28</v>
      </c>
      <c r="E22" s="26"/>
      <c r="F22" s="26">
        <f t="shared" si="0"/>
        <v>0</v>
      </c>
      <c r="G22" s="26"/>
      <c r="H22" s="26">
        <f t="shared" si="1"/>
        <v>0</v>
      </c>
    </row>
    <row r="23" spans="2:8" ht="14.25">
      <c r="B23" s="24"/>
      <c r="C23" s="24"/>
      <c r="D23" s="25" t="s">
        <v>29</v>
      </c>
      <c r="E23" s="26">
        <f>+E24</f>
        <v>0</v>
      </c>
      <c r="F23" s="26">
        <f t="shared" si="0"/>
        <v>0</v>
      </c>
      <c r="G23" s="26">
        <f>+G24</f>
        <v>0</v>
      </c>
      <c r="H23" s="26">
        <f t="shared" si="1"/>
        <v>0</v>
      </c>
    </row>
    <row r="24" spans="2:8" ht="14.25">
      <c r="B24" s="24"/>
      <c r="C24" s="24"/>
      <c r="D24" s="25" t="s">
        <v>30</v>
      </c>
      <c r="E24" s="26">
        <f>+E25</f>
        <v>0</v>
      </c>
      <c r="F24" s="26">
        <f t="shared" si="0"/>
        <v>0</v>
      </c>
      <c r="G24" s="26">
        <f>+G25</f>
        <v>0</v>
      </c>
      <c r="H24" s="26">
        <f t="shared" si="1"/>
        <v>0</v>
      </c>
    </row>
    <row r="25" spans="2:8" ht="14.25">
      <c r="B25" s="24"/>
      <c r="C25" s="24"/>
      <c r="D25" s="25" t="s">
        <v>31</v>
      </c>
      <c r="E25" s="26"/>
      <c r="F25" s="26">
        <f t="shared" si="0"/>
        <v>0</v>
      </c>
      <c r="G25" s="26"/>
      <c r="H25" s="26">
        <f t="shared" si="1"/>
        <v>0</v>
      </c>
    </row>
    <row r="26" spans="2:8" ht="14.25">
      <c r="B26" s="24"/>
      <c r="C26" s="24"/>
      <c r="D26" s="25" t="s">
        <v>32</v>
      </c>
      <c r="E26" s="26">
        <f>+E27</f>
        <v>0</v>
      </c>
      <c r="F26" s="26">
        <f t="shared" si="0"/>
        <v>0</v>
      </c>
      <c r="G26" s="26">
        <f>+G27</f>
        <v>0</v>
      </c>
      <c r="H26" s="26">
        <f t="shared" si="1"/>
        <v>0</v>
      </c>
    </row>
    <row r="27" spans="2:8" ht="14.25">
      <c r="B27" s="24"/>
      <c r="C27" s="24"/>
      <c r="D27" s="25" t="s">
        <v>33</v>
      </c>
      <c r="E27" s="26"/>
      <c r="F27" s="26">
        <f t="shared" si="0"/>
        <v>0</v>
      </c>
      <c r="G27" s="26"/>
      <c r="H27" s="26">
        <f t="shared" si="1"/>
        <v>0</v>
      </c>
    </row>
    <row r="28" spans="2:8" ht="14.25">
      <c r="B28" s="24"/>
      <c r="C28" s="24"/>
      <c r="D28" s="25" t="s">
        <v>34</v>
      </c>
      <c r="E28" s="26">
        <f>+E29</f>
        <v>0</v>
      </c>
      <c r="F28" s="26">
        <f t="shared" si="0"/>
        <v>0</v>
      </c>
      <c r="G28" s="26">
        <f>+G29</f>
        <v>0</v>
      </c>
      <c r="H28" s="26">
        <f t="shared" si="1"/>
        <v>0</v>
      </c>
    </row>
    <row r="29" spans="2:8" ht="14.25">
      <c r="B29" s="24"/>
      <c r="C29" s="24"/>
      <c r="D29" s="25" t="s">
        <v>26</v>
      </c>
      <c r="E29" s="26">
        <f>+E30</f>
        <v>0</v>
      </c>
      <c r="F29" s="26">
        <f t="shared" si="0"/>
        <v>0</v>
      </c>
      <c r="G29" s="26">
        <f>+G30</f>
        <v>0</v>
      </c>
      <c r="H29" s="26">
        <f t="shared" si="1"/>
        <v>0</v>
      </c>
    </row>
    <row r="30" spans="2:8" ht="14.25">
      <c r="B30" s="24"/>
      <c r="C30" s="24"/>
      <c r="D30" s="25" t="s">
        <v>35</v>
      </c>
      <c r="E30" s="26"/>
      <c r="F30" s="26">
        <f t="shared" si="0"/>
        <v>0</v>
      </c>
      <c r="G30" s="26"/>
      <c r="H30" s="26">
        <f t="shared" si="1"/>
        <v>0</v>
      </c>
    </row>
    <row r="31" spans="2:8" ht="14.25">
      <c r="B31" s="24"/>
      <c r="C31" s="27"/>
      <c r="D31" s="28" t="s">
        <v>36</v>
      </c>
      <c r="E31" s="29">
        <f>+E7+E23+E26+E28</f>
        <v>9827437</v>
      </c>
      <c r="F31" s="29">
        <f t="shared" si="0"/>
        <v>9827437</v>
      </c>
      <c r="G31" s="29">
        <f>+G7+G23+G26+G28</f>
        <v>0</v>
      </c>
      <c r="H31" s="29">
        <f t="shared" si="1"/>
        <v>9827437</v>
      </c>
    </row>
    <row r="32" spans="2:8" ht="14.25">
      <c r="B32" s="24"/>
      <c r="C32" s="21" t="s">
        <v>37</v>
      </c>
      <c r="D32" s="25" t="s">
        <v>38</v>
      </c>
      <c r="E32" s="26">
        <f>+E33+E34+E35+E36+E37+E38+E39</f>
        <v>9359569</v>
      </c>
      <c r="F32" s="26">
        <f t="shared" si="0"/>
        <v>9359569</v>
      </c>
      <c r="G32" s="26">
        <f>+G33+G34+G35+G36+G37+G38+G39</f>
        <v>0</v>
      </c>
      <c r="H32" s="26">
        <f t="shared" si="1"/>
        <v>9359569</v>
      </c>
    </row>
    <row r="33" spans="2:8" ht="14.25">
      <c r="B33" s="24"/>
      <c r="C33" s="24"/>
      <c r="D33" s="25" t="s">
        <v>39</v>
      </c>
      <c r="E33" s="26"/>
      <c r="F33" s="26">
        <f t="shared" si="0"/>
        <v>0</v>
      </c>
      <c r="G33" s="26"/>
      <c r="H33" s="26">
        <f t="shared" si="1"/>
        <v>0</v>
      </c>
    </row>
    <row r="34" spans="2:8" ht="14.25">
      <c r="B34" s="24"/>
      <c r="C34" s="24"/>
      <c r="D34" s="25" t="s">
        <v>40</v>
      </c>
      <c r="E34" s="26">
        <v>5788975</v>
      </c>
      <c r="F34" s="26">
        <f t="shared" si="0"/>
        <v>5788975</v>
      </c>
      <c r="G34" s="26"/>
      <c r="H34" s="26">
        <f t="shared" si="1"/>
        <v>5788975</v>
      </c>
    </row>
    <row r="35" spans="2:8" ht="14.25">
      <c r="B35" s="24"/>
      <c r="C35" s="24"/>
      <c r="D35" s="25" t="s">
        <v>41</v>
      </c>
      <c r="E35" s="26">
        <v>440000</v>
      </c>
      <c r="F35" s="26">
        <f t="shared" si="0"/>
        <v>440000</v>
      </c>
      <c r="G35" s="26"/>
      <c r="H35" s="26">
        <f t="shared" si="1"/>
        <v>440000</v>
      </c>
    </row>
    <row r="36" spans="2:8" ht="14.25">
      <c r="B36" s="24"/>
      <c r="C36" s="24"/>
      <c r="D36" s="25" t="s">
        <v>42</v>
      </c>
      <c r="E36" s="26">
        <v>360000</v>
      </c>
      <c r="F36" s="26">
        <f t="shared" si="0"/>
        <v>360000</v>
      </c>
      <c r="G36" s="26"/>
      <c r="H36" s="26">
        <f t="shared" si="1"/>
        <v>360000</v>
      </c>
    </row>
    <row r="37" spans="2:8" ht="14.25">
      <c r="B37" s="24"/>
      <c r="C37" s="24"/>
      <c r="D37" s="25" t="s">
        <v>43</v>
      </c>
      <c r="E37" s="26">
        <v>1775275</v>
      </c>
      <c r="F37" s="26">
        <f t="shared" si="0"/>
        <v>1775275</v>
      </c>
      <c r="G37" s="26"/>
      <c r="H37" s="26">
        <f t="shared" si="1"/>
        <v>1775275</v>
      </c>
    </row>
    <row r="38" spans="2:8" ht="14.25">
      <c r="B38" s="24"/>
      <c r="C38" s="24"/>
      <c r="D38" s="25" t="s">
        <v>44</v>
      </c>
      <c r="E38" s="26">
        <v>70560</v>
      </c>
      <c r="F38" s="26">
        <f t="shared" si="0"/>
        <v>70560</v>
      </c>
      <c r="G38" s="26"/>
      <c r="H38" s="26">
        <f t="shared" si="1"/>
        <v>70560</v>
      </c>
    </row>
    <row r="39" spans="2:8" ht="14.25">
      <c r="B39" s="24"/>
      <c r="C39" s="24"/>
      <c r="D39" s="25" t="s">
        <v>45</v>
      </c>
      <c r="E39" s="26">
        <v>924759</v>
      </c>
      <c r="F39" s="26">
        <f t="shared" si="0"/>
        <v>924759</v>
      </c>
      <c r="G39" s="26"/>
      <c r="H39" s="26">
        <f t="shared" si="1"/>
        <v>924759</v>
      </c>
    </row>
    <row r="40" spans="2:8" ht="14.25">
      <c r="B40" s="24"/>
      <c r="C40" s="24"/>
      <c r="D40" s="25" t="s">
        <v>46</v>
      </c>
      <c r="E40" s="26">
        <f>+E41+E42+E43+E44+E45+E46+E47+E48+E49+E50+E51+E52+E53+E54+E55</f>
        <v>1105795</v>
      </c>
      <c r="F40" s="26">
        <f t="shared" si="0"/>
        <v>1105795</v>
      </c>
      <c r="G40" s="26">
        <f>+G41+G42+G43+G44+G45+G46+G47+G48+G49+G50+G51+G52+G53+G54+G55</f>
        <v>0</v>
      </c>
      <c r="H40" s="26">
        <f t="shared" si="1"/>
        <v>1105795</v>
      </c>
    </row>
    <row r="41" spans="2:8" ht="14.25">
      <c r="B41" s="24"/>
      <c r="C41" s="24"/>
      <c r="D41" s="25" t="s">
        <v>47</v>
      </c>
      <c r="E41" s="26">
        <v>15795</v>
      </c>
      <c r="F41" s="26">
        <f t="shared" si="0"/>
        <v>15795</v>
      </c>
      <c r="G41" s="26"/>
      <c r="H41" s="26">
        <f t="shared" si="1"/>
        <v>15795</v>
      </c>
    </row>
    <row r="42" spans="2:8" ht="14.25">
      <c r="B42" s="24"/>
      <c r="C42" s="24"/>
      <c r="D42" s="25" t="s">
        <v>48</v>
      </c>
      <c r="E42" s="26">
        <v>558596</v>
      </c>
      <c r="F42" s="26">
        <f t="shared" si="0"/>
        <v>558596</v>
      </c>
      <c r="G42" s="26"/>
      <c r="H42" s="26">
        <f t="shared" si="1"/>
        <v>558596</v>
      </c>
    </row>
    <row r="43" spans="2:8" ht="14.25">
      <c r="B43" s="24"/>
      <c r="C43" s="24"/>
      <c r="D43" s="25" t="s">
        <v>49</v>
      </c>
      <c r="E43" s="26"/>
      <c r="F43" s="26">
        <f t="shared" si="0"/>
        <v>0</v>
      </c>
      <c r="G43" s="26"/>
      <c r="H43" s="26">
        <f t="shared" si="1"/>
        <v>0</v>
      </c>
    </row>
    <row r="44" spans="2:8" ht="14.25">
      <c r="B44" s="24"/>
      <c r="C44" s="24"/>
      <c r="D44" s="25" t="s">
        <v>50</v>
      </c>
      <c r="E44" s="26"/>
      <c r="F44" s="26">
        <f t="shared" si="0"/>
        <v>0</v>
      </c>
      <c r="G44" s="26"/>
      <c r="H44" s="26">
        <f t="shared" si="1"/>
        <v>0</v>
      </c>
    </row>
    <row r="45" spans="2:8" ht="14.25">
      <c r="B45" s="24"/>
      <c r="C45" s="24"/>
      <c r="D45" s="25" t="s">
        <v>51</v>
      </c>
      <c r="E45" s="26">
        <v>27639</v>
      </c>
      <c r="F45" s="26">
        <f t="shared" si="0"/>
        <v>27639</v>
      </c>
      <c r="G45" s="26"/>
      <c r="H45" s="26">
        <f t="shared" si="1"/>
        <v>27639</v>
      </c>
    </row>
    <row r="46" spans="2:8" ht="14.25">
      <c r="B46" s="24"/>
      <c r="C46" s="24"/>
      <c r="D46" s="25" t="s">
        <v>52</v>
      </c>
      <c r="E46" s="26"/>
      <c r="F46" s="26">
        <f t="shared" si="0"/>
        <v>0</v>
      </c>
      <c r="G46" s="26"/>
      <c r="H46" s="26">
        <f t="shared" si="1"/>
        <v>0</v>
      </c>
    </row>
    <row r="47" spans="2:8" ht="14.25">
      <c r="B47" s="24"/>
      <c r="C47" s="24"/>
      <c r="D47" s="25" t="s">
        <v>53</v>
      </c>
      <c r="E47" s="26">
        <v>145736</v>
      </c>
      <c r="F47" s="26">
        <f t="shared" si="0"/>
        <v>145736</v>
      </c>
      <c r="G47" s="26"/>
      <c r="H47" s="26">
        <f t="shared" si="1"/>
        <v>145736</v>
      </c>
    </row>
    <row r="48" spans="2:8" ht="14.25">
      <c r="B48" s="24"/>
      <c r="C48" s="24"/>
      <c r="D48" s="25" t="s">
        <v>54</v>
      </c>
      <c r="E48" s="26">
        <v>154047</v>
      </c>
      <c r="F48" s="26">
        <f t="shared" si="0"/>
        <v>154047</v>
      </c>
      <c r="G48" s="26"/>
      <c r="H48" s="26">
        <f t="shared" si="1"/>
        <v>154047</v>
      </c>
    </row>
    <row r="49" spans="2:8" ht="14.25">
      <c r="B49" s="24"/>
      <c r="C49" s="24"/>
      <c r="D49" s="25" t="s">
        <v>55</v>
      </c>
      <c r="E49" s="26"/>
      <c r="F49" s="26">
        <f t="shared" si="0"/>
        <v>0</v>
      </c>
      <c r="G49" s="26"/>
      <c r="H49" s="26">
        <f t="shared" si="1"/>
        <v>0</v>
      </c>
    </row>
    <row r="50" spans="2:8" ht="14.25">
      <c r="B50" s="24"/>
      <c r="C50" s="24"/>
      <c r="D50" s="25" t="s">
        <v>56</v>
      </c>
      <c r="E50" s="26">
        <v>38761</v>
      </c>
      <c r="F50" s="26">
        <f t="shared" si="0"/>
        <v>38761</v>
      </c>
      <c r="G50" s="26"/>
      <c r="H50" s="26">
        <f t="shared" si="1"/>
        <v>38761</v>
      </c>
    </row>
    <row r="51" spans="2:8" ht="14.25">
      <c r="B51" s="24"/>
      <c r="C51" s="24"/>
      <c r="D51" s="25" t="s">
        <v>57</v>
      </c>
      <c r="E51" s="26"/>
      <c r="F51" s="26">
        <f t="shared" si="0"/>
        <v>0</v>
      </c>
      <c r="G51" s="26"/>
      <c r="H51" s="26">
        <f t="shared" si="1"/>
        <v>0</v>
      </c>
    </row>
    <row r="52" spans="2:8" ht="14.25">
      <c r="B52" s="24"/>
      <c r="C52" s="24"/>
      <c r="D52" s="25" t="s">
        <v>58</v>
      </c>
      <c r="E52" s="26"/>
      <c r="F52" s="26">
        <f t="shared" si="0"/>
        <v>0</v>
      </c>
      <c r="G52" s="26"/>
      <c r="H52" s="26">
        <f t="shared" si="1"/>
        <v>0</v>
      </c>
    </row>
    <row r="53" spans="2:8" ht="14.25">
      <c r="B53" s="24"/>
      <c r="C53" s="24"/>
      <c r="D53" s="25" t="s">
        <v>59</v>
      </c>
      <c r="E53" s="26">
        <v>91135</v>
      </c>
      <c r="F53" s="26">
        <f t="shared" si="0"/>
        <v>91135</v>
      </c>
      <c r="G53" s="26"/>
      <c r="H53" s="26">
        <f t="shared" si="1"/>
        <v>91135</v>
      </c>
    </row>
    <row r="54" spans="2:8" ht="14.25">
      <c r="B54" s="24"/>
      <c r="C54" s="24"/>
      <c r="D54" s="25" t="s">
        <v>60</v>
      </c>
      <c r="E54" s="26"/>
      <c r="F54" s="26">
        <f t="shared" si="0"/>
        <v>0</v>
      </c>
      <c r="G54" s="26"/>
      <c r="H54" s="26">
        <f t="shared" si="1"/>
        <v>0</v>
      </c>
    </row>
    <row r="55" spans="2:8" ht="14.25">
      <c r="B55" s="24"/>
      <c r="C55" s="24"/>
      <c r="D55" s="25" t="s">
        <v>61</v>
      </c>
      <c r="E55" s="26">
        <v>74086</v>
      </c>
      <c r="F55" s="26">
        <f t="shared" si="0"/>
        <v>74086</v>
      </c>
      <c r="G55" s="26"/>
      <c r="H55" s="26">
        <f t="shared" si="1"/>
        <v>74086</v>
      </c>
    </row>
    <row r="56" spans="2:8" ht="14.25">
      <c r="B56" s="24"/>
      <c r="C56" s="24"/>
      <c r="D56" s="25" t="s">
        <v>62</v>
      </c>
      <c r="E56" s="26">
        <f>+E57+E58+E59+E60+E61+E62+E63+E64+E65+E66+E67+E68+E69+E70+E71+E72+E73+E74+E75+E76</f>
        <v>63715</v>
      </c>
      <c r="F56" s="26">
        <f t="shared" si="0"/>
        <v>63715</v>
      </c>
      <c r="G56" s="26">
        <f>+G57+G58+G59+G60+G61+G62+G63+G64+G65+G66+G67+G68+G69+G70+G71+G72+G73+G74+G75+G76</f>
        <v>0</v>
      </c>
      <c r="H56" s="26">
        <f t="shared" si="1"/>
        <v>63715</v>
      </c>
    </row>
    <row r="57" spans="2:8" ht="14.25">
      <c r="B57" s="24"/>
      <c r="C57" s="24"/>
      <c r="D57" s="25" t="s">
        <v>63</v>
      </c>
      <c r="E57" s="26"/>
      <c r="F57" s="26">
        <f t="shared" si="0"/>
        <v>0</v>
      </c>
      <c r="G57" s="26"/>
      <c r="H57" s="26">
        <f t="shared" si="1"/>
        <v>0</v>
      </c>
    </row>
    <row r="58" spans="2:8" ht="14.25">
      <c r="B58" s="24"/>
      <c r="C58" s="24"/>
      <c r="D58" s="25" t="s">
        <v>64</v>
      </c>
      <c r="E58" s="26"/>
      <c r="F58" s="26">
        <f t="shared" si="0"/>
        <v>0</v>
      </c>
      <c r="G58" s="26"/>
      <c r="H58" s="26">
        <f t="shared" si="1"/>
        <v>0</v>
      </c>
    </row>
    <row r="59" spans="2:8" ht="14.25">
      <c r="B59" s="24"/>
      <c r="C59" s="24"/>
      <c r="D59" s="25" t="s">
        <v>65</v>
      </c>
      <c r="E59" s="26"/>
      <c r="F59" s="26">
        <f t="shared" si="0"/>
        <v>0</v>
      </c>
      <c r="G59" s="26"/>
      <c r="H59" s="26">
        <f t="shared" si="1"/>
        <v>0</v>
      </c>
    </row>
    <row r="60" spans="2:8" ht="14.25">
      <c r="B60" s="24"/>
      <c r="C60" s="24"/>
      <c r="D60" s="25" t="s">
        <v>66</v>
      </c>
      <c r="E60" s="26">
        <v>30353</v>
      </c>
      <c r="F60" s="26">
        <f t="shared" si="0"/>
        <v>30353</v>
      </c>
      <c r="G60" s="26"/>
      <c r="H60" s="26">
        <f t="shared" si="1"/>
        <v>30353</v>
      </c>
    </row>
    <row r="61" spans="2:8" ht="14.25">
      <c r="B61" s="24"/>
      <c r="C61" s="24"/>
      <c r="D61" s="25" t="s">
        <v>67</v>
      </c>
      <c r="E61" s="26"/>
      <c r="F61" s="26">
        <f t="shared" si="0"/>
        <v>0</v>
      </c>
      <c r="G61" s="26"/>
      <c r="H61" s="26">
        <f t="shared" si="1"/>
        <v>0</v>
      </c>
    </row>
    <row r="62" spans="2:8" ht="14.25">
      <c r="B62" s="24"/>
      <c r="C62" s="24"/>
      <c r="D62" s="25" t="s">
        <v>68</v>
      </c>
      <c r="E62" s="26">
        <v>1400</v>
      </c>
      <c r="F62" s="26">
        <f t="shared" si="0"/>
        <v>1400</v>
      </c>
      <c r="G62" s="26"/>
      <c r="H62" s="26">
        <f t="shared" si="1"/>
        <v>1400</v>
      </c>
    </row>
    <row r="63" spans="2:8" ht="14.25">
      <c r="B63" s="24"/>
      <c r="C63" s="24"/>
      <c r="D63" s="25" t="s">
        <v>69</v>
      </c>
      <c r="E63" s="26">
        <v>15360</v>
      </c>
      <c r="F63" s="26">
        <f t="shared" si="0"/>
        <v>15360</v>
      </c>
      <c r="G63" s="26"/>
      <c r="H63" s="26">
        <f t="shared" si="1"/>
        <v>15360</v>
      </c>
    </row>
    <row r="64" spans="2:8" ht="14.25">
      <c r="B64" s="24"/>
      <c r="C64" s="24"/>
      <c r="D64" s="25" t="s">
        <v>70</v>
      </c>
      <c r="E64" s="26">
        <v>718</v>
      </c>
      <c r="F64" s="26">
        <f t="shared" si="0"/>
        <v>718</v>
      </c>
      <c r="G64" s="26"/>
      <c r="H64" s="26">
        <f t="shared" si="1"/>
        <v>718</v>
      </c>
    </row>
    <row r="65" spans="2:8" ht="14.25">
      <c r="B65" s="24"/>
      <c r="C65" s="24"/>
      <c r="D65" s="25" t="s">
        <v>71</v>
      </c>
      <c r="E65" s="26"/>
      <c r="F65" s="26">
        <f t="shared" si="0"/>
        <v>0</v>
      </c>
      <c r="G65" s="26"/>
      <c r="H65" s="26">
        <f t="shared" si="1"/>
        <v>0</v>
      </c>
    </row>
    <row r="66" spans="2:8" ht="14.25">
      <c r="B66" s="24"/>
      <c r="C66" s="24"/>
      <c r="D66" s="25" t="s">
        <v>72</v>
      </c>
      <c r="E66" s="26"/>
      <c r="F66" s="26">
        <f t="shared" si="0"/>
        <v>0</v>
      </c>
      <c r="G66" s="26"/>
      <c r="H66" s="26">
        <f t="shared" si="1"/>
        <v>0</v>
      </c>
    </row>
    <row r="67" spans="2:8" ht="14.25">
      <c r="B67" s="24"/>
      <c r="C67" s="24"/>
      <c r="D67" s="25" t="s">
        <v>73</v>
      </c>
      <c r="E67" s="26"/>
      <c r="F67" s="26">
        <f t="shared" si="0"/>
        <v>0</v>
      </c>
      <c r="G67" s="26"/>
      <c r="H67" s="26">
        <f t="shared" si="1"/>
        <v>0</v>
      </c>
    </row>
    <row r="68" spans="2:8" ht="14.25">
      <c r="B68" s="24"/>
      <c r="C68" s="24"/>
      <c r="D68" s="25" t="s">
        <v>74</v>
      </c>
      <c r="E68" s="26">
        <v>5884</v>
      </c>
      <c r="F68" s="26">
        <f t="shared" si="0"/>
        <v>5884</v>
      </c>
      <c r="G68" s="26"/>
      <c r="H68" s="26">
        <f t="shared" si="1"/>
        <v>5884</v>
      </c>
    </row>
    <row r="69" spans="2:8" ht="14.25">
      <c r="B69" s="24"/>
      <c r="C69" s="24"/>
      <c r="D69" s="25" t="s">
        <v>75</v>
      </c>
      <c r="E69" s="26"/>
      <c r="F69" s="26">
        <f t="shared" si="0"/>
        <v>0</v>
      </c>
      <c r="G69" s="26"/>
      <c r="H69" s="26">
        <f t="shared" si="1"/>
        <v>0</v>
      </c>
    </row>
    <row r="70" spans="2:8" ht="14.25">
      <c r="B70" s="24"/>
      <c r="C70" s="24"/>
      <c r="D70" s="25" t="s">
        <v>60</v>
      </c>
      <c r="E70" s="26"/>
      <c r="F70" s="26">
        <f t="shared" si="0"/>
        <v>0</v>
      </c>
      <c r="G70" s="26"/>
      <c r="H70" s="26">
        <f t="shared" si="1"/>
        <v>0</v>
      </c>
    </row>
    <row r="71" spans="2:8" ht="14.25">
      <c r="B71" s="24"/>
      <c r="C71" s="24"/>
      <c r="D71" s="25" t="s">
        <v>76</v>
      </c>
      <c r="E71" s="26"/>
      <c r="F71" s="26">
        <f t="shared" si="0"/>
        <v>0</v>
      </c>
      <c r="G71" s="26"/>
      <c r="H71" s="26">
        <f t="shared" si="1"/>
        <v>0</v>
      </c>
    </row>
    <row r="72" spans="2:8" ht="14.25">
      <c r="B72" s="24"/>
      <c r="C72" s="24"/>
      <c r="D72" s="25" t="s">
        <v>77</v>
      </c>
      <c r="E72" s="26"/>
      <c r="F72" s="26">
        <f t="shared" ref="F72:F91" si="2">+E72</f>
        <v>0</v>
      </c>
      <c r="G72" s="26"/>
      <c r="H72" s="26">
        <f t="shared" ref="H72:H89" si="3">F72-ABS(G72)</f>
        <v>0</v>
      </c>
    </row>
    <row r="73" spans="2:8" ht="14.25">
      <c r="B73" s="24"/>
      <c r="C73" s="24"/>
      <c r="D73" s="25" t="s">
        <v>78</v>
      </c>
      <c r="E73" s="26"/>
      <c r="F73" s="26">
        <f t="shared" si="2"/>
        <v>0</v>
      </c>
      <c r="G73" s="26"/>
      <c r="H73" s="26">
        <f t="shared" si="3"/>
        <v>0</v>
      </c>
    </row>
    <row r="74" spans="2:8" ht="14.25">
      <c r="B74" s="24"/>
      <c r="C74" s="24"/>
      <c r="D74" s="25" t="s">
        <v>79</v>
      </c>
      <c r="E74" s="26"/>
      <c r="F74" s="26">
        <f t="shared" si="2"/>
        <v>0</v>
      </c>
      <c r="G74" s="26"/>
      <c r="H74" s="26">
        <f t="shared" si="3"/>
        <v>0</v>
      </c>
    </row>
    <row r="75" spans="2:8" ht="14.25">
      <c r="B75" s="24"/>
      <c r="C75" s="24"/>
      <c r="D75" s="25" t="s">
        <v>80</v>
      </c>
      <c r="E75" s="26"/>
      <c r="F75" s="26">
        <f t="shared" si="2"/>
        <v>0</v>
      </c>
      <c r="G75" s="26"/>
      <c r="H75" s="26">
        <f t="shared" si="3"/>
        <v>0</v>
      </c>
    </row>
    <row r="76" spans="2:8" ht="14.25">
      <c r="B76" s="24"/>
      <c r="C76" s="24"/>
      <c r="D76" s="25" t="s">
        <v>61</v>
      </c>
      <c r="E76" s="26">
        <v>10000</v>
      </c>
      <c r="F76" s="26">
        <f t="shared" si="2"/>
        <v>10000</v>
      </c>
      <c r="G76" s="26"/>
      <c r="H76" s="26">
        <f t="shared" si="3"/>
        <v>10000</v>
      </c>
    </row>
    <row r="77" spans="2:8" ht="14.25">
      <c r="B77" s="24"/>
      <c r="C77" s="24"/>
      <c r="D77" s="25" t="s">
        <v>81</v>
      </c>
      <c r="E77" s="26">
        <v>500000</v>
      </c>
      <c r="F77" s="26">
        <f t="shared" si="2"/>
        <v>500000</v>
      </c>
      <c r="G77" s="26"/>
      <c r="H77" s="26">
        <f t="shared" si="3"/>
        <v>500000</v>
      </c>
    </row>
    <row r="78" spans="2:8" ht="14.25">
      <c r="B78" s="24"/>
      <c r="C78" s="24"/>
      <c r="D78" s="25" t="s">
        <v>82</v>
      </c>
      <c r="E78" s="26"/>
      <c r="F78" s="26">
        <f t="shared" si="2"/>
        <v>0</v>
      </c>
      <c r="G78" s="26"/>
      <c r="H78" s="26">
        <f t="shared" si="3"/>
        <v>0</v>
      </c>
    </row>
    <row r="79" spans="2:8" ht="14.25">
      <c r="B79" s="24"/>
      <c r="C79" s="24"/>
      <c r="D79" s="25" t="s">
        <v>83</v>
      </c>
      <c r="E79" s="26"/>
      <c r="F79" s="26">
        <f t="shared" si="2"/>
        <v>0</v>
      </c>
      <c r="G79" s="26"/>
      <c r="H79" s="26">
        <f t="shared" si="3"/>
        <v>0</v>
      </c>
    </row>
    <row r="80" spans="2:8" ht="14.25">
      <c r="B80" s="24"/>
      <c r="C80" s="27"/>
      <c r="D80" s="28" t="s">
        <v>84</v>
      </c>
      <c r="E80" s="29">
        <f>+E32+E40+E56+E77+E78+E79</f>
        <v>11029079</v>
      </c>
      <c r="F80" s="29">
        <f t="shared" si="2"/>
        <v>11029079</v>
      </c>
      <c r="G80" s="29">
        <f>+G32+G40+G56+G77+G78+G79</f>
        <v>0</v>
      </c>
      <c r="H80" s="29">
        <f t="shared" si="3"/>
        <v>11029079</v>
      </c>
    </row>
    <row r="81" spans="2:8" ht="14.25">
      <c r="B81" s="27"/>
      <c r="C81" s="30" t="s">
        <v>85</v>
      </c>
      <c r="D81" s="31"/>
      <c r="E81" s="32">
        <f xml:space="preserve"> +E31 - E80</f>
        <v>-1201642</v>
      </c>
      <c r="F81" s="32">
        <f t="shared" si="2"/>
        <v>-1201642</v>
      </c>
      <c r="G81" s="32">
        <f xml:space="preserve"> +G31 - G80</f>
        <v>0</v>
      </c>
      <c r="H81" s="32">
        <f>H31-H80</f>
        <v>-1201642</v>
      </c>
    </row>
    <row r="82" spans="2:8" ht="14.25">
      <c r="B82" s="21" t="s">
        <v>86</v>
      </c>
      <c r="C82" s="21" t="s">
        <v>13</v>
      </c>
      <c r="D82" s="25" t="s">
        <v>87</v>
      </c>
      <c r="E82" s="26">
        <v>2</v>
      </c>
      <c r="F82" s="26">
        <f t="shared" si="2"/>
        <v>2</v>
      </c>
      <c r="G82" s="26"/>
      <c r="H82" s="26">
        <f t="shared" si="3"/>
        <v>2</v>
      </c>
    </row>
    <row r="83" spans="2:8" ht="14.25">
      <c r="B83" s="24"/>
      <c r="C83" s="24"/>
      <c r="D83" s="25" t="s">
        <v>88</v>
      </c>
      <c r="E83" s="26">
        <f>+E84+E85+E86</f>
        <v>0</v>
      </c>
      <c r="F83" s="26">
        <f t="shared" si="2"/>
        <v>0</v>
      </c>
      <c r="G83" s="26">
        <f>+G84+G85+G86</f>
        <v>0</v>
      </c>
      <c r="H83" s="26">
        <f t="shared" si="3"/>
        <v>0</v>
      </c>
    </row>
    <row r="84" spans="2:8" ht="14.25">
      <c r="B84" s="24"/>
      <c r="C84" s="24"/>
      <c r="D84" s="25" t="s">
        <v>89</v>
      </c>
      <c r="E84" s="26"/>
      <c r="F84" s="26">
        <f t="shared" si="2"/>
        <v>0</v>
      </c>
      <c r="G84" s="26"/>
      <c r="H84" s="26">
        <f t="shared" si="3"/>
        <v>0</v>
      </c>
    </row>
    <row r="85" spans="2:8" ht="14.25">
      <c r="B85" s="24"/>
      <c r="C85" s="24"/>
      <c r="D85" s="25" t="s">
        <v>90</v>
      </c>
      <c r="E85" s="26"/>
      <c r="F85" s="26">
        <f t="shared" si="2"/>
        <v>0</v>
      </c>
      <c r="G85" s="26"/>
      <c r="H85" s="26">
        <f t="shared" si="3"/>
        <v>0</v>
      </c>
    </row>
    <row r="86" spans="2:8" ht="14.25">
      <c r="B86" s="24"/>
      <c r="C86" s="24"/>
      <c r="D86" s="25" t="s">
        <v>91</v>
      </c>
      <c r="E86" s="26"/>
      <c r="F86" s="26">
        <f t="shared" si="2"/>
        <v>0</v>
      </c>
      <c r="G86" s="26"/>
      <c r="H86" s="26">
        <f t="shared" si="3"/>
        <v>0</v>
      </c>
    </row>
    <row r="87" spans="2:8" ht="14.25">
      <c r="B87" s="24"/>
      <c r="C87" s="27"/>
      <c r="D87" s="28" t="s">
        <v>92</v>
      </c>
      <c r="E87" s="29">
        <f>+E82+E83</f>
        <v>2</v>
      </c>
      <c r="F87" s="29">
        <f t="shared" si="2"/>
        <v>2</v>
      </c>
      <c r="G87" s="29">
        <f>+G82+G83</f>
        <v>0</v>
      </c>
      <c r="H87" s="29">
        <f t="shared" si="3"/>
        <v>2</v>
      </c>
    </row>
    <row r="88" spans="2:8" ht="14.25">
      <c r="B88" s="24"/>
      <c r="C88" s="21" t="s">
        <v>37</v>
      </c>
      <c r="D88" s="25" t="s">
        <v>93</v>
      </c>
      <c r="E88" s="26">
        <v>3285</v>
      </c>
      <c r="F88" s="26">
        <f t="shared" si="2"/>
        <v>3285</v>
      </c>
      <c r="G88" s="26"/>
      <c r="H88" s="26">
        <f t="shared" si="3"/>
        <v>3285</v>
      </c>
    </row>
    <row r="89" spans="2:8" ht="14.25">
      <c r="B89" s="24"/>
      <c r="C89" s="27"/>
      <c r="D89" s="28" t="s">
        <v>94</v>
      </c>
      <c r="E89" s="29">
        <f>+E88</f>
        <v>3285</v>
      </c>
      <c r="F89" s="29">
        <f t="shared" si="2"/>
        <v>3285</v>
      </c>
      <c r="G89" s="29">
        <f>+G88</f>
        <v>0</v>
      </c>
      <c r="H89" s="29">
        <f t="shared" si="3"/>
        <v>3285</v>
      </c>
    </row>
    <row r="90" spans="2:8" ht="14.25">
      <c r="B90" s="27"/>
      <c r="C90" s="30" t="s">
        <v>95</v>
      </c>
      <c r="D90" s="33"/>
      <c r="E90" s="34">
        <f xml:space="preserve"> +E87 - E89</f>
        <v>-3283</v>
      </c>
      <c r="F90" s="34">
        <f t="shared" si="2"/>
        <v>-3283</v>
      </c>
      <c r="G90" s="34">
        <f xml:space="preserve"> +G87 - G89</f>
        <v>0</v>
      </c>
      <c r="H90" s="34">
        <f>H87-H89</f>
        <v>-3283</v>
      </c>
    </row>
    <row r="91" spans="2:8" ht="14.25">
      <c r="B91" s="30" t="s">
        <v>96</v>
      </c>
      <c r="C91" s="35"/>
      <c r="D91" s="31"/>
      <c r="E91" s="32">
        <f xml:space="preserve"> +E81 +E90</f>
        <v>-1204925</v>
      </c>
      <c r="F91" s="32">
        <f t="shared" si="2"/>
        <v>-1204925</v>
      </c>
      <c r="G91" s="32">
        <f xml:space="preserve"> +G81 +G90</f>
        <v>0</v>
      </c>
      <c r="H91" s="32">
        <f>H81+H90</f>
        <v>-1204925</v>
      </c>
    </row>
  </sheetData>
  <mergeCells count="12">
    <mergeCell ref="B7:B81"/>
    <mergeCell ref="C7:C31"/>
    <mergeCell ref="C32:C80"/>
    <mergeCell ref="B82:B90"/>
    <mergeCell ref="C82:C87"/>
    <mergeCell ref="C88:C89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1"/>
  <sheetViews>
    <sheetView showGridLines="0" tabSelected="1" workbookViewId="0"/>
  </sheetViews>
  <sheetFormatPr defaultRowHeight="13.5"/>
  <cols>
    <col min="1" max="3" width="2.875" customWidth="1"/>
    <col min="4" max="4" width="44.375" customWidth="1"/>
    <col min="5" max="8" width="20.75" customWidth="1"/>
  </cols>
  <sheetData>
    <row r="1" spans="2:8" ht="21">
      <c r="B1" s="1"/>
      <c r="C1" s="1"/>
      <c r="D1" s="1"/>
      <c r="E1" s="1"/>
      <c r="F1" s="2"/>
      <c r="G1" s="3"/>
      <c r="H1" s="4" t="s">
        <v>0</v>
      </c>
    </row>
    <row r="2" spans="2:8" ht="21">
      <c r="B2" s="5" t="s">
        <v>101</v>
      </c>
      <c r="C2" s="5"/>
      <c r="D2" s="5"/>
      <c r="E2" s="5"/>
      <c r="F2" s="5"/>
      <c r="G2" s="5"/>
      <c r="H2" s="5"/>
    </row>
    <row r="3" spans="2:8" ht="21">
      <c r="B3" s="6" t="s">
        <v>98</v>
      </c>
      <c r="C3" s="6"/>
      <c r="D3" s="6"/>
      <c r="E3" s="6"/>
      <c r="F3" s="6"/>
      <c r="G3" s="6"/>
      <c r="H3" s="6"/>
    </row>
    <row r="4" spans="2:8" ht="15.75">
      <c r="B4" s="7"/>
      <c r="C4" s="7"/>
      <c r="D4" s="7"/>
      <c r="E4" s="7"/>
      <c r="F4" s="8"/>
      <c r="G4" s="8"/>
      <c r="H4" s="7" t="s">
        <v>99</v>
      </c>
    </row>
    <row r="5" spans="2:8" ht="14.25">
      <c r="B5" s="9" t="s">
        <v>4</v>
      </c>
      <c r="C5" s="10"/>
      <c r="D5" s="11"/>
      <c r="E5" s="36" t="s">
        <v>5</v>
      </c>
      <c r="F5" s="14" t="s">
        <v>6</v>
      </c>
      <c r="G5" s="14" t="s">
        <v>7</v>
      </c>
      <c r="H5" s="14" t="s">
        <v>8</v>
      </c>
    </row>
    <row r="6" spans="2:8" ht="42.75">
      <c r="B6" s="15"/>
      <c r="C6" s="16"/>
      <c r="D6" s="17"/>
      <c r="E6" s="18" t="s">
        <v>102</v>
      </c>
      <c r="F6" s="20"/>
      <c r="G6" s="20"/>
      <c r="H6" s="20"/>
    </row>
    <row r="7" spans="2:8" ht="14.25">
      <c r="B7" s="21" t="s">
        <v>12</v>
      </c>
      <c r="C7" s="21" t="s">
        <v>13</v>
      </c>
      <c r="D7" s="22" t="s">
        <v>14</v>
      </c>
      <c r="E7" s="23">
        <f>+E8+E12+E16+E20+E22</f>
        <v>0</v>
      </c>
      <c r="F7" s="23">
        <f>+E7</f>
        <v>0</v>
      </c>
      <c r="G7" s="23">
        <f>+G8+G12+G16+G20+G22</f>
        <v>0</v>
      </c>
      <c r="H7" s="23">
        <f>F7-ABS(G7)</f>
        <v>0</v>
      </c>
    </row>
    <row r="8" spans="2:8" ht="14.25">
      <c r="B8" s="24"/>
      <c r="C8" s="24"/>
      <c r="D8" s="25" t="s">
        <v>15</v>
      </c>
      <c r="E8" s="26">
        <f>+E9+E10+E11</f>
        <v>0</v>
      </c>
      <c r="F8" s="26">
        <f t="shared" ref="F8:F71" si="0">+E8</f>
        <v>0</v>
      </c>
      <c r="G8" s="26">
        <f>+G9+G10+G11</f>
        <v>0</v>
      </c>
      <c r="H8" s="26">
        <f t="shared" ref="H8:H71" si="1">F8-ABS(G8)</f>
        <v>0</v>
      </c>
    </row>
    <row r="9" spans="2:8" ht="14.25">
      <c r="B9" s="24"/>
      <c r="C9" s="24"/>
      <c r="D9" s="25" t="s">
        <v>16</v>
      </c>
      <c r="E9" s="26"/>
      <c r="F9" s="26">
        <f t="shared" si="0"/>
        <v>0</v>
      </c>
      <c r="G9" s="26"/>
      <c r="H9" s="26">
        <f t="shared" si="1"/>
        <v>0</v>
      </c>
    </row>
    <row r="10" spans="2:8" ht="14.25">
      <c r="B10" s="24"/>
      <c r="C10" s="24"/>
      <c r="D10" s="25" t="s">
        <v>17</v>
      </c>
      <c r="E10" s="26"/>
      <c r="F10" s="26">
        <f t="shared" si="0"/>
        <v>0</v>
      </c>
      <c r="G10" s="26"/>
      <c r="H10" s="26">
        <f t="shared" si="1"/>
        <v>0</v>
      </c>
    </row>
    <row r="11" spans="2:8" ht="14.25">
      <c r="B11" s="24"/>
      <c r="C11" s="24"/>
      <c r="D11" s="25" t="s">
        <v>18</v>
      </c>
      <c r="E11" s="26"/>
      <c r="F11" s="26">
        <f t="shared" si="0"/>
        <v>0</v>
      </c>
      <c r="G11" s="26"/>
      <c r="H11" s="26">
        <f t="shared" si="1"/>
        <v>0</v>
      </c>
    </row>
    <row r="12" spans="2:8" ht="14.25">
      <c r="B12" s="24"/>
      <c r="C12" s="24"/>
      <c r="D12" s="25" t="s">
        <v>19</v>
      </c>
      <c r="E12" s="26">
        <f>+E13+E14+E15</f>
        <v>0</v>
      </c>
      <c r="F12" s="26">
        <f t="shared" si="0"/>
        <v>0</v>
      </c>
      <c r="G12" s="26">
        <f>+G13+G14+G15</f>
        <v>0</v>
      </c>
      <c r="H12" s="26">
        <f t="shared" si="1"/>
        <v>0</v>
      </c>
    </row>
    <row r="13" spans="2:8" ht="14.25">
      <c r="B13" s="24"/>
      <c r="C13" s="24"/>
      <c r="D13" s="25" t="s">
        <v>16</v>
      </c>
      <c r="E13" s="26"/>
      <c r="F13" s="26">
        <f t="shared" si="0"/>
        <v>0</v>
      </c>
      <c r="G13" s="26"/>
      <c r="H13" s="26">
        <f t="shared" si="1"/>
        <v>0</v>
      </c>
    </row>
    <row r="14" spans="2:8" ht="14.25">
      <c r="B14" s="24"/>
      <c r="C14" s="24"/>
      <c r="D14" s="25" t="s">
        <v>20</v>
      </c>
      <c r="E14" s="26"/>
      <c r="F14" s="26">
        <f t="shared" si="0"/>
        <v>0</v>
      </c>
      <c r="G14" s="26"/>
      <c r="H14" s="26">
        <f t="shared" si="1"/>
        <v>0</v>
      </c>
    </row>
    <row r="15" spans="2:8" ht="14.25">
      <c r="B15" s="24"/>
      <c r="C15" s="24"/>
      <c r="D15" s="25" t="s">
        <v>21</v>
      </c>
      <c r="E15" s="26"/>
      <c r="F15" s="26">
        <f t="shared" si="0"/>
        <v>0</v>
      </c>
      <c r="G15" s="26"/>
      <c r="H15" s="26">
        <f t="shared" si="1"/>
        <v>0</v>
      </c>
    </row>
    <row r="16" spans="2:8" ht="14.25">
      <c r="B16" s="24"/>
      <c r="C16" s="24"/>
      <c r="D16" s="25" t="s">
        <v>22</v>
      </c>
      <c r="E16" s="26">
        <f>+E17+E18+E19</f>
        <v>0</v>
      </c>
      <c r="F16" s="26">
        <f t="shared" si="0"/>
        <v>0</v>
      </c>
      <c r="G16" s="26">
        <f>+G17+G18+G19</f>
        <v>0</v>
      </c>
      <c r="H16" s="26">
        <f t="shared" si="1"/>
        <v>0</v>
      </c>
    </row>
    <row r="17" spans="2:8" ht="14.25">
      <c r="B17" s="24"/>
      <c r="C17" s="24"/>
      <c r="D17" s="25" t="s">
        <v>23</v>
      </c>
      <c r="E17" s="26"/>
      <c r="F17" s="26">
        <f t="shared" si="0"/>
        <v>0</v>
      </c>
      <c r="G17" s="26"/>
      <c r="H17" s="26">
        <f t="shared" si="1"/>
        <v>0</v>
      </c>
    </row>
    <row r="18" spans="2:8" ht="14.25">
      <c r="B18" s="24"/>
      <c r="C18" s="24"/>
      <c r="D18" s="25" t="s">
        <v>24</v>
      </c>
      <c r="E18" s="26"/>
      <c r="F18" s="26">
        <f t="shared" si="0"/>
        <v>0</v>
      </c>
      <c r="G18" s="26"/>
      <c r="H18" s="26">
        <f t="shared" si="1"/>
        <v>0</v>
      </c>
    </row>
    <row r="19" spans="2:8" ht="14.25">
      <c r="B19" s="24"/>
      <c r="C19" s="24"/>
      <c r="D19" s="25" t="s">
        <v>25</v>
      </c>
      <c r="E19" s="26"/>
      <c r="F19" s="26">
        <f t="shared" si="0"/>
        <v>0</v>
      </c>
      <c r="G19" s="26"/>
      <c r="H19" s="26">
        <f t="shared" si="1"/>
        <v>0</v>
      </c>
    </row>
    <row r="20" spans="2:8" ht="14.25">
      <c r="B20" s="24"/>
      <c r="C20" s="24"/>
      <c r="D20" s="25" t="s">
        <v>26</v>
      </c>
      <c r="E20" s="26">
        <f>+E21</f>
        <v>0</v>
      </c>
      <c r="F20" s="26">
        <f t="shared" si="0"/>
        <v>0</v>
      </c>
      <c r="G20" s="26">
        <f>+G21</f>
        <v>0</v>
      </c>
      <c r="H20" s="26">
        <f t="shared" si="1"/>
        <v>0</v>
      </c>
    </row>
    <row r="21" spans="2:8" ht="14.25">
      <c r="B21" s="24"/>
      <c r="C21" s="24"/>
      <c r="D21" s="25" t="s">
        <v>27</v>
      </c>
      <c r="E21" s="26"/>
      <c r="F21" s="26">
        <f t="shared" si="0"/>
        <v>0</v>
      </c>
      <c r="G21" s="26"/>
      <c r="H21" s="26">
        <f t="shared" si="1"/>
        <v>0</v>
      </c>
    </row>
    <row r="22" spans="2:8" ht="14.25">
      <c r="B22" s="24"/>
      <c r="C22" s="24"/>
      <c r="D22" s="25" t="s">
        <v>28</v>
      </c>
      <c r="E22" s="26"/>
      <c r="F22" s="26">
        <f t="shared" si="0"/>
        <v>0</v>
      </c>
      <c r="G22" s="26"/>
      <c r="H22" s="26">
        <f t="shared" si="1"/>
        <v>0</v>
      </c>
    </row>
    <row r="23" spans="2:8" ht="14.25">
      <c r="B23" s="24"/>
      <c r="C23" s="24"/>
      <c r="D23" s="25" t="s">
        <v>29</v>
      </c>
      <c r="E23" s="26">
        <f>+E24</f>
        <v>5992500</v>
      </c>
      <c r="F23" s="26">
        <f t="shared" si="0"/>
        <v>5992500</v>
      </c>
      <c r="G23" s="26">
        <f>+G24</f>
        <v>0</v>
      </c>
      <c r="H23" s="26">
        <f t="shared" si="1"/>
        <v>5992500</v>
      </c>
    </row>
    <row r="24" spans="2:8" ht="14.25">
      <c r="B24" s="24"/>
      <c r="C24" s="24"/>
      <c r="D24" s="25" t="s">
        <v>30</v>
      </c>
      <c r="E24" s="26">
        <f>+E25</f>
        <v>5992500</v>
      </c>
      <c r="F24" s="26">
        <f t="shared" si="0"/>
        <v>5992500</v>
      </c>
      <c r="G24" s="26">
        <f>+G25</f>
        <v>0</v>
      </c>
      <c r="H24" s="26">
        <f t="shared" si="1"/>
        <v>5992500</v>
      </c>
    </row>
    <row r="25" spans="2:8" ht="14.25">
      <c r="B25" s="24"/>
      <c r="C25" s="24"/>
      <c r="D25" s="25" t="s">
        <v>31</v>
      </c>
      <c r="E25" s="26">
        <v>5992500</v>
      </c>
      <c r="F25" s="26">
        <f t="shared" si="0"/>
        <v>5992500</v>
      </c>
      <c r="G25" s="26"/>
      <c r="H25" s="26">
        <f t="shared" si="1"/>
        <v>5992500</v>
      </c>
    </row>
    <row r="26" spans="2:8" ht="14.25">
      <c r="B26" s="24"/>
      <c r="C26" s="24"/>
      <c r="D26" s="25" t="s">
        <v>32</v>
      </c>
      <c r="E26" s="26">
        <f>+E27</f>
        <v>0</v>
      </c>
      <c r="F26" s="26">
        <f t="shared" si="0"/>
        <v>0</v>
      </c>
      <c r="G26" s="26">
        <f>+G27</f>
        <v>0</v>
      </c>
      <c r="H26" s="26">
        <f t="shared" si="1"/>
        <v>0</v>
      </c>
    </row>
    <row r="27" spans="2:8" ht="14.25">
      <c r="B27" s="24"/>
      <c r="C27" s="24"/>
      <c r="D27" s="25" t="s">
        <v>33</v>
      </c>
      <c r="E27" s="26"/>
      <c r="F27" s="26">
        <f t="shared" si="0"/>
        <v>0</v>
      </c>
      <c r="G27" s="26"/>
      <c r="H27" s="26">
        <f t="shared" si="1"/>
        <v>0</v>
      </c>
    </row>
    <row r="28" spans="2:8" ht="14.25">
      <c r="B28" s="24"/>
      <c r="C28" s="24"/>
      <c r="D28" s="25" t="s">
        <v>34</v>
      </c>
      <c r="E28" s="26">
        <f>+E29</f>
        <v>0</v>
      </c>
      <c r="F28" s="26">
        <f t="shared" si="0"/>
        <v>0</v>
      </c>
      <c r="G28" s="26">
        <f>+G29</f>
        <v>0</v>
      </c>
      <c r="H28" s="26">
        <f t="shared" si="1"/>
        <v>0</v>
      </c>
    </row>
    <row r="29" spans="2:8" ht="14.25">
      <c r="B29" s="24"/>
      <c r="C29" s="24"/>
      <c r="D29" s="25" t="s">
        <v>26</v>
      </c>
      <c r="E29" s="26">
        <f>+E30</f>
        <v>0</v>
      </c>
      <c r="F29" s="26">
        <f t="shared" si="0"/>
        <v>0</v>
      </c>
      <c r="G29" s="26">
        <f>+G30</f>
        <v>0</v>
      </c>
      <c r="H29" s="26">
        <f t="shared" si="1"/>
        <v>0</v>
      </c>
    </row>
    <row r="30" spans="2:8" ht="14.25">
      <c r="B30" s="24"/>
      <c r="C30" s="24"/>
      <c r="D30" s="25" t="s">
        <v>35</v>
      </c>
      <c r="E30" s="26"/>
      <c r="F30" s="26">
        <f t="shared" si="0"/>
        <v>0</v>
      </c>
      <c r="G30" s="26"/>
      <c r="H30" s="26">
        <f t="shared" si="1"/>
        <v>0</v>
      </c>
    </row>
    <row r="31" spans="2:8" ht="14.25">
      <c r="B31" s="24"/>
      <c r="C31" s="27"/>
      <c r="D31" s="28" t="s">
        <v>36</v>
      </c>
      <c r="E31" s="29">
        <f>+E7+E23+E26+E28</f>
        <v>5992500</v>
      </c>
      <c r="F31" s="29">
        <f t="shared" si="0"/>
        <v>5992500</v>
      </c>
      <c r="G31" s="29">
        <f>+G7+G23+G26+G28</f>
        <v>0</v>
      </c>
      <c r="H31" s="29">
        <f t="shared" si="1"/>
        <v>5992500</v>
      </c>
    </row>
    <row r="32" spans="2:8" ht="14.25">
      <c r="B32" s="24"/>
      <c r="C32" s="21" t="s">
        <v>37</v>
      </c>
      <c r="D32" s="25" t="s">
        <v>38</v>
      </c>
      <c r="E32" s="26">
        <f>+E33+E34+E35+E36+E37+E38+E39</f>
        <v>0</v>
      </c>
      <c r="F32" s="26">
        <f t="shared" si="0"/>
        <v>0</v>
      </c>
      <c r="G32" s="26">
        <f>+G33+G34+G35+G36+G37+G38+G39</f>
        <v>0</v>
      </c>
      <c r="H32" s="26">
        <f t="shared" si="1"/>
        <v>0</v>
      </c>
    </row>
    <row r="33" spans="2:8" ht="14.25">
      <c r="B33" s="24"/>
      <c r="C33" s="24"/>
      <c r="D33" s="25" t="s">
        <v>39</v>
      </c>
      <c r="E33" s="26"/>
      <c r="F33" s="26">
        <f t="shared" si="0"/>
        <v>0</v>
      </c>
      <c r="G33" s="26"/>
      <c r="H33" s="26">
        <f t="shared" si="1"/>
        <v>0</v>
      </c>
    </row>
    <row r="34" spans="2:8" ht="14.25">
      <c r="B34" s="24"/>
      <c r="C34" s="24"/>
      <c r="D34" s="25" t="s">
        <v>40</v>
      </c>
      <c r="E34" s="26"/>
      <c r="F34" s="26">
        <f t="shared" si="0"/>
        <v>0</v>
      </c>
      <c r="G34" s="26"/>
      <c r="H34" s="26">
        <f t="shared" si="1"/>
        <v>0</v>
      </c>
    </row>
    <row r="35" spans="2:8" ht="14.25">
      <c r="B35" s="24"/>
      <c r="C35" s="24"/>
      <c r="D35" s="25" t="s">
        <v>41</v>
      </c>
      <c r="E35" s="26"/>
      <c r="F35" s="26">
        <f t="shared" si="0"/>
        <v>0</v>
      </c>
      <c r="G35" s="26"/>
      <c r="H35" s="26">
        <f t="shared" si="1"/>
        <v>0</v>
      </c>
    </row>
    <row r="36" spans="2:8" ht="14.25">
      <c r="B36" s="24"/>
      <c r="C36" s="24"/>
      <c r="D36" s="25" t="s">
        <v>42</v>
      </c>
      <c r="E36" s="26"/>
      <c r="F36" s="26">
        <f t="shared" si="0"/>
        <v>0</v>
      </c>
      <c r="G36" s="26"/>
      <c r="H36" s="26">
        <f t="shared" si="1"/>
        <v>0</v>
      </c>
    </row>
    <row r="37" spans="2:8" ht="14.25">
      <c r="B37" s="24"/>
      <c r="C37" s="24"/>
      <c r="D37" s="25" t="s">
        <v>43</v>
      </c>
      <c r="E37" s="26"/>
      <c r="F37" s="26">
        <f t="shared" si="0"/>
        <v>0</v>
      </c>
      <c r="G37" s="26"/>
      <c r="H37" s="26">
        <f t="shared" si="1"/>
        <v>0</v>
      </c>
    </row>
    <row r="38" spans="2:8" ht="14.25">
      <c r="B38" s="24"/>
      <c r="C38" s="24"/>
      <c r="D38" s="25" t="s">
        <v>44</v>
      </c>
      <c r="E38" s="26"/>
      <c r="F38" s="26">
        <f t="shared" si="0"/>
        <v>0</v>
      </c>
      <c r="G38" s="26"/>
      <c r="H38" s="26">
        <f t="shared" si="1"/>
        <v>0</v>
      </c>
    </row>
    <row r="39" spans="2:8" ht="14.25">
      <c r="B39" s="24"/>
      <c r="C39" s="24"/>
      <c r="D39" s="25" t="s">
        <v>45</v>
      </c>
      <c r="E39" s="26"/>
      <c r="F39" s="26">
        <f t="shared" si="0"/>
        <v>0</v>
      </c>
      <c r="G39" s="26"/>
      <c r="H39" s="26">
        <f t="shared" si="1"/>
        <v>0</v>
      </c>
    </row>
    <row r="40" spans="2:8" ht="14.25">
      <c r="B40" s="24"/>
      <c r="C40" s="24"/>
      <c r="D40" s="25" t="s">
        <v>46</v>
      </c>
      <c r="E40" s="26">
        <f>+E41+E42+E43+E44+E45+E46+E47+E48+E49+E50+E51+E52+E53+E54+E55</f>
        <v>2339269</v>
      </c>
      <c r="F40" s="26">
        <f t="shared" si="0"/>
        <v>2339269</v>
      </c>
      <c r="G40" s="26">
        <f>+G41+G42+G43+G44+G45+G46+G47+G48+G49+G50+G51+G52+G53+G54+G55</f>
        <v>0</v>
      </c>
      <c r="H40" s="26">
        <f t="shared" si="1"/>
        <v>2339269</v>
      </c>
    </row>
    <row r="41" spans="2:8" ht="14.25">
      <c r="B41" s="24"/>
      <c r="C41" s="24"/>
      <c r="D41" s="25" t="s">
        <v>47</v>
      </c>
      <c r="E41" s="26"/>
      <c r="F41" s="26">
        <f t="shared" si="0"/>
        <v>0</v>
      </c>
      <c r="G41" s="26"/>
      <c r="H41" s="26">
        <f t="shared" si="1"/>
        <v>0</v>
      </c>
    </row>
    <row r="42" spans="2:8" ht="14.25">
      <c r="B42" s="24"/>
      <c r="C42" s="24"/>
      <c r="D42" s="25" t="s">
        <v>48</v>
      </c>
      <c r="E42" s="26"/>
      <c r="F42" s="26">
        <f t="shared" si="0"/>
        <v>0</v>
      </c>
      <c r="G42" s="26"/>
      <c r="H42" s="26">
        <f t="shared" si="1"/>
        <v>0</v>
      </c>
    </row>
    <row r="43" spans="2:8" ht="14.25">
      <c r="B43" s="24"/>
      <c r="C43" s="24"/>
      <c r="D43" s="25" t="s">
        <v>49</v>
      </c>
      <c r="E43" s="26">
        <v>18000</v>
      </c>
      <c r="F43" s="26">
        <f t="shared" si="0"/>
        <v>18000</v>
      </c>
      <c r="G43" s="26"/>
      <c r="H43" s="26">
        <f t="shared" si="1"/>
        <v>18000</v>
      </c>
    </row>
    <row r="44" spans="2:8" ht="14.25">
      <c r="B44" s="24"/>
      <c r="C44" s="24"/>
      <c r="D44" s="25" t="s">
        <v>50</v>
      </c>
      <c r="E44" s="26"/>
      <c r="F44" s="26">
        <f t="shared" si="0"/>
        <v>0</v>
      </c>
      <c r="G44" s="26"/>
      <c r="H44" s="26">
        <f t="shared" si="1"/>
        <v>0</v>
      </c>
    </row>
    <row r="45" spans="2:8" ht="14.25">
      <c r="B45" s="24"/>
      <c r="C45" s="24"/>
      <c r="D45" s="25" t="s">
        <v>51</v>
      </c>
      <c r="E45" s="26"/>
      <c r="F45" s="26">
        <f t="shared" si="0"/>
        <v>0</v>
      </c>
      <c r="G45" s="26"/>
      <c r="H45" s="26">
        <f t="shared" si="1"/>
        <v>0</v>
      </c>
    </row>
    <row r="46" spans="2:8" ht="14.25">
      <c r="B46" s="24"/>
      <c r="C46" s="24"/>
      <c r="D46" s="25" t="s">
        <v>52</v>
      </c>
      <c r="E46" s="26"/>
      <c r="F46" s="26">
        <f t="shared" si="0"/>
        <v>0</v>
      </c>
      <c r="G46" s="26"/>
      <c r="H46" s="26">
        <f t="shared" si="1"/>
        <v>0</v>
      </c>
    </row>
    <row r="47" spans="2:8" ht="14.25">
      <c r="B47" s="24"/>
      <c r="C47" s="24"/>
      <c r="D47" s="25" t="s">
        <v>53</v>
      </c>
      <c r="E47" s="26"/>
      <c r="F47" s="26">
        <f t="shared" si="0"/>
        <v>0</v>
      </c>
      <c r="G47" s="26"/>
      <c r="H47" s="26">
        <f t="shared" si="1"/>
        <v>0</v>
      </c>
    </row>
    <row r="48" spans="2:8" ht="14.25">
      <c r="B48" s="24"/>
      <c r="C48" s="24"/>
      <c r="D48" s="25" t="s">
        <v>54</v>
      </c>
      <c r="E48" s="26"/>
      <c r="F48" s="26">
        <f t="shared" si="0"/>
        <v>0</v>
      </c>
      <c r="G48" s="26"/>
      <c r="H48" s="26">
        <f t="shared" si="1"/>
        <v>0</v>
      </c>
    </row>
    <row r="49" spans="2:8" ht="14.25">
      <c r="B49" s="24"/>
      <c r="C49" s="24"/>
      <c r="D49" s="25" t="s">
        <v>55</v>
      </c>
      <c r="E49" s="26">
        <v>251701</v>
      </c>
      <c r="F49" s="26">
        <f t="shared" si="0"/>
        <v>251701</v>
      </c>
      <c r="G49" s="26"/>
      <c r="H49" s="26">
        <f t="shared" si="1"/>
        <v>251701</v>
      </c>
    </row>
    <row r="50" spans="2:8" ht="14.25">
      <c r="B50" s="24"/>
      <c r="C50" s="24"/>
      <c r="D50" s="25" t="s">
        <v>56</v>
      </c>
      <c r="E50" s="26">
        <v>603135</v>
      </c>
      <c r="F50" s="26">
        <f t="shared" si="0"/>
        <v>603135</v>
      </c>
      <c r="G50" s="26"/>
      <c r="H50" s="26">
        <f t="shared" si="1"/>
        <v>603135</v>
      </c>
    </row>
    <row r="51" spans="2:8" ht="14.25">
      <c r="B51" s="24"/>
      <c r="C51" s="24"/>
      <c r="D51" s="25" t="s">
        <v>57</v>
      </c>
      <c r="E51" s="26">
        <v>1450095</v>
      </c>
      <c r="F51" s="26">
        <f t="shared" si="0"/>
        <v>1450095</v>
      </c>
      <c r="G51" s="26"/>
      <c r="H51" s="26">
        <f t="shared" si="1"/>
        <v>1450095</v>
      </c>
    </row>
    <row r="52" spans="2:8" ht="14.25">
      <c r="B52" s="24"/>
      <c r="C52" s="24"/>
      <c r="D52" s="25" t="s">
        <v>58</v>
      </c>
      <c r="E52" s="26"/>
      <c r="F52" s="26">
        <f t="shared" si="0"/>
        <v>0</v>
      </c>
      <c r="G52" s="26"/>
      <c r="H52" s="26">
        <f t="shared" si="1"/>
        <v>0</v>
      </c>
    </row>
    <row r="53" spans="2:8" ht="14.25">
      <c r="B53" s="24"/>
      <c r="C53" s="24"/>
      <c r="D53" s="25" t="s">
        <v>59</v>
      </c>
      <c r="E53" s="26">
        <v>16338</v>
      </c>
      <c r="F53" s="26">
        <f t="shared" si="0"/>
        <v>16338</v>
      </c>
      <c r="G53" s="26"/>
      <c r="H53" s="26">
        <f t="shared" si="1"/>
        <v>16338</v>
      </c>
    </row>
    <row r="54" spans="2:8" ht="14.25">
      <c r="B54" s="24"/>
      <c r="C54" s="24"/>
      <c r="D54" s="25" t="s">
        <v>60</v>
      </c>
      <c r="E54" s="26"/>
      <c r="F54" s="26">
        <f t="shared" si="0"/>
        <v>0</v>
      </c>
      <c r="G54" s="26"/>
      <c r="H54" s="26">
        <f t="shared" si="1"/>
        <v>0</v>
      </c>
    </row>
    <row r="55" spans="2:8" ht="14.25">
      <c r="B55" s="24"/>
      <c r="C55" s="24"/>
      <c r="D55" s="25" t="s">
        <v>61</v>
      </c>
      <c r="E55" s="26"/>
      <c r="F55" s="26">
        <f t="shared" si="0"/>
        <v>0</v>
      </c>
      <c r="G55" s="26"/>
      <c r="H55" s="26">
        <f t="shared" si="1"/>
        <v>0</v>
      </c>
    </row>
    <row r="56" spans="2:8" ht="14.25">
      <c r="B56" s="24"/>
      <c r="C56" s="24"/>
      <c r="D56" s="25" t="s">
        <v>62</v>
      </c>
      <c r="E56" s="26">
        <f>+E57+E58+E59+E60+E61+E62+E63+E64+E65+E66+E67+E68+E69+E70+E71+E72+E73+E74+E75+E76</f>
        <v>1694266</v>
      </c>
      <c r="F56" s="26">
        <f t="shared" si="0"/>
        <v>1694266</v>
      </c>
      <c r="G56" s="26">
        <f>+G57+G58+G59+G60+G61+G62+G63+G64+G65+G66+G67+G68+G69+G70+G71+G72+G73+G74+G75+G76</f>
        <v>0</v>
      </c>
      <c r="H56" s="26">
        <f t="shared" si="1"/>
        <v>1694266</v>
      </c>
    </row>
    <row r="57" spans="2:8" ht="14.25">
      <c r="B57" s="24"/>
      <c r="C57" s="24"/>
      <c r="D57" s="25" t="s">
        <v>63</v>
      </c>
      <c r="E57" s="26"/>
      <c r="F57" s="26">
        <f t="shared" si="0"/>
        <v>0</v>
      </c>
      <c r="G57" s="26"/>
      <c r="H57" s="26">
        <f t="shared" si="1"/>
        <v>0</v>
      </c>
    </row>
    <row r="58" spans="2:8" ht="14.25">
      <c r="B58" s="24"/>
      <c r="C58" s="24"/>
      <c r="D58" s="25" t="s">
        <v>64</v>
      </c>
      <c r="E58" s="26"/>
      <c r="F58" s="26">
        <f t="shared" si="0"/>
        <v>0</v>
      </c>
      <c r="G58" s="26"/>
      <c r="H58" s="26">
        <f t="shared" si="1"/>
        <v>0</v>
      </c>
    </row>
    <row r="59" spans="2:8" ht="14.25">
      <c r="B59" s="24"/>
      <c r="C59" s="24"/>
      <c r="D59" s="25" t="s">
        <v>65</v>
      </c>
      <c r="E59" s="26"/>
      <c r="F59" s="26">
        <f t="shared" si="0"/>
        <v>0</v>
      </c>
      <c r="G59" s="26"/>
      <c r="H59" s="26">
        <f t="shared" si="1"/>
        <v>0</v>
      </c>
    </row>
    <row r="60" spans="2:8" ht="14.25">
      <c r="B60" s="24"/>
      <c r="C60" s="24"/>
      <c r="D60" s="25" t="s">
        <v>66</v>
      </c>
      <c r="E60" s="26"/>
      <c r="F60" s="26">
        <f t="shared" si="0"/>
        <v>0</v>
      </c>
      <c r="G60" s="26"/>
      <c r="H60" s="26">
        <f t="shared" si="1"/>
        <v>0</v>
      </c>
    </row>
    <row r="61" spans="2:8" ht="14.25">
      <c r="B61" s="24"/>
      <c r="C61" s="24"/>
      <c r="D61" s="25" t="s">
        <v>67</v>
      </c>
      <c r="E61" s="26"/>
      <c r="F61" s="26">
        <f t="shared" si="0"/>
        <v>0</v>
      </c>
      <c r="G61" s="26"/>
      <c r="H61" s="26">
        <f t="shared" si="1"/>
        <v>0</v>
      </c>
    </row>
    <row r="62" spans="2:8" ht="14.25">
      <c r="B62" s="24"/>
      <c r="C62" s="24"/>
      <c r="D62" s="25" t="s">
        <v>68</v>
      </c>
      <c r="E62" s="26"/>
      <c r="F62" s="26">
        <f t="shared" si="0"/>
        <v>0</v>
      </c>
      <c r="G62" s="26"/>
      <c r="H62" s="26">
        <f t="shared" si="1"/>
        <v>0</v>
      </c>
    </row>
    <row r="63" spans="2:8" ht="14.25">
      <c r="B63" s="24"/>
      <c r="C63" s="24"/>
      <c r="D63" s="25" t="s">
        <v>69</v>
      </c>
      <c r="E63" s="26">
        <v>691948</v>
      </c>
      <c r="F63" s="26">
        <f t="shared" si="0"/>
        <v>691948</v>
      </c>
      <c r="G63" s="26"/>
      <c r="H63" s="26">
        <f t="shared" si="1"/>
        <v>691948</v>
      </c>
    </row>
    <row r="64" spans="2:8" ht="14.25">
      <c r="B64" s="24"/>
      <c r="C64" s="24"/>
      <c r="D64" s="25" t="s">
        <v>70</v>
      </c>
      <c r="E64" s="26"/>
      <c r="F64" s="26">
        <f t="shared" si="0"/>
        <v>0</v>
      </c>
      <c r="G64" s="26"/>
      <c r="H64" s="26">
        <f t="shared" si="1"/>
        <v>0</v>
      </c>
    </row>
    <row r="65" spans="2:8" ht="14.25">
      <c r="B65" s="24"/>
      <c r="C65" s="24"/>
      <c r="D65" s="25" t="s">
        <v>71</v>
      </c>
      <c r="E65" s="26"/>
      <c r="F65" s="26">
        <f t="shared" si="0"/>
        <v>0</v>
      </c>
      <c r="G65" s="26"/>
      <c r="H65" s="26">
        <f t="shared" si="1"/>
        <v>0</v>
      </c>
    </row>
    <row r="66" spans="2:8" ht="14.25">
      <c r="B66" s="24"/>
      <c r="C66" s="24"/>
      <c r="D66" s="25" t="s">
        <v>72</v>
      </c>
      <c r="E66" s="26">
        <v>25300</v>
      </c>
      <c r="F66" s="26">
        <f t="shared" si="0"/>
        <v>25300</v>
      </c>
      <c r="G66" s="26"/>
      <c r="H66" s="26">
        <f t="shared" si="1"/>
        <v>25300</v>
      </c>
    </row>
    <row r="67" spans="2:8" ht="14.25">
      <c r="B67" s="24"/>
      <c r="C67" s="24"/>
      <c r="D67" s="25" t="s">
        <v>73</v>
      </c>
      <c r="E67" s="26"/>
      <c r="F67" s="26">
        <f t="shared" si="0"/>
        <v>0</v>
      </c>
      <c r="G67" s="26"/>
      <c r="H67" s="26">
        <f t="shared" si="1"/>
        <v>0</v>
      </c>
    </row>
    <row r="68" spans="2:8" ht="14.25">
      <c r="B68" s="24"/>
      <c r="C68" s="24"/>
      <c r="D68" s="25" t="s">
        <v>74</v>
      </c>
      <c r="E68" s="26">
        <v>54306</v>
      </c>
      <c r="F68" s="26">
        <f t="shared" si="0"/>
        <v>54306</v>
      </c>
      <c r="G68" s="26"/>
      <c r="H68" s="26">
        <f t="shared" si="1"/>
        <v>54306</v>
      </c>
    </row>
    <row r="69" spans="2:8" ht="14.25">
      <c r="B69" s="24"/>
      <c r="C69" s="24"/>
      <c r="D69" s="25" t="s">
        <v>75</v>
      </c>
      <c r="E69" s="26"/>
      <c r="F69" s="26">
        <f t="shared" si="0"/>
        <v>0</v>
      </c>
      <c r="G69" s="26"/>
      <c r="H69" s="26">
        <f t="shared" si="1"/>
        <v>0</v>
      </c>
    </row>
    <row r="70" spans="2:8" ht="14.25">
      <c r="B70" s="24"/>
      <c r="C70" s="24"/>
      <c r="D70" s="25" t="s">
        <v>60</v>
      </c>
      <c r="E70" s="26">
        <v>44460</v>
      </c>
      <c r="F70" s="26">
        <f t="shared" si="0"/>
        <v>44460</v>
      </c>
      <c r="G70" s="26"/>
      <c r="H70" s="26">
        <f t="shared" si="1"/>
        <v>44460</v>
      </c>
    </row>
    <row r="71" spans="2:8" ht="14.25">
      <c r="B71" s="24"/>
      <c r="C71" s="24"/>
      <c r="D71" s="25" t="s">
        <v>76</v>
      </c>
      <c r="E71" s="26">
        <v>495000</v>
      </c>
      <c r="F71" s="26">
        <f t="shared" si="0"/>
        <v>495000</v>
      </c>
      <c r="G71" s="26"/>
      <c r="H71" s="26">
        <f t="shared" si="1"/>
        <v>495000</v>
      </c>
    </row>
    <row r="72" spans="2:8" ht="14.25">
      <c r="B72" s="24"/>
      <c r="C72" s="24"/>
      <c r="D72" s="25" t="s">
        <v>77</v>
      </c>
      <c r="E72" s="26"/>
      <c r="F72" s="26">
        <f t="shared" ref="F72:F91" si="2">+E72</f>
        <v>0</v>
      </c>
      <c r="G72" s="26"/>
      <c r="H72" s="26">
        <f t="shared" ref="H72:H89" si="3">F72-ABS(G72)</f>
        <v>0</v>
      </c>
    </row>
    <row r="73" spans="2:8" ht="14.25">
      <c r="B73" s="24"/>
      <c r="C73" s="24"/>
      <c r="D73" s="25" t="s">
        <v>78</v>
      </c>
      <c r="E73" s="26">
        <v>383252</v>
      </c>
      <c r="F73" s="26">
        <f t="shared" si="2"/>
        <v>383252</v>
      </c>
      <c r="G73" s="26"/>
      <c r="H73" s="26">
        <f t="shared" si="3"/>
        <v>383252</v>
      </c>
    </row>
    <row r="74" spans="2:8" ht="14.25">
      <c r="B74" s="24"/>
      <c r="C74" s="24"/>
      <c r="D74" s="25" t="s">
        <v>79</v>
      </c>
      <c r="E74" s="26"/>
      <c r="F74" s="26">
        <f t="shared" si="2"/>
        <v>0</v>
      </c>
      <c r="G74" s="26"/>
      <c r="H74" s="26">
        <f t="shared" si="3"/>
        <v>0</v>
      </c>
    </row>
    <row r="75" spans="2:8" ht="14.25">
      <c r="B75" s="24"/>
      <c r="C75" s="24"/>
      <c r="D75" s="25" t="s">
        <v>80</v>
      </c>
      <c r="E75" s="26"/>
      <c r="F75" s="26">
        <f t="shared" si="2"/>
        <v>0</v>
      </c>
      <c r="G75" s="26"/>
      <c r="H75" s="26">
        <f t="shared" si="3"/>
        <v>0</v>
      </c>
    </row>
    <row r="76" spans="2:8" ht="14.25">
      <c r="B76" s="24"/>
      <c r="C76" s="24"/>
      <c r="D76" s="25" t="s">
        <v>61</v>
      </c>
      <c r="E76" s="26"/>
      <c r="F76" s="26">
        <f t="shared" si="2"/>
        <v>0</v>
      </c>
      <c r="G76" s="26"/>
      <c r="H76" s="26">
        <f t="shared" si="3"/>
        <v>0</v>
      </c>
    </row>
    <row r="77" spans="2:8" ht="14.25">
      <c r="B77" s="24"/>
      <c r="C77" s="24"/>
      <c r="D77" s="25" t="s">
        <v>81</v>
      </c>
      <c r="E77" s="26">
        <v>2571340</v>
      </c>
      <c r="F77" s="26">
        <f t="shared" si="2"/>
        <v>2571340</v>
      </c>
      <c r="G77" s="26"/>
      <c r="H77" s="26">
        <f t="shared" si="3"/>
        <v>2571340</v>
      </c>
    </row>
    <row r="78" spans="2:8" ht="14.25">
      <c r="B78" s="24"/>
      <c r="C78" s="24"/>
      <c r="D78" s="25" t="s">
        <v>82</v>
      </c>
      <c r="E78" s="26">
        <v>-1731765</v>
      </c>
      <c r="F78" s="26">
        <f t="shared" si="2"/>
        <v>-1731765</v>
      </c>
      <c r="G78" s="26"/>
      <c r="H78" s="26">
        <f t="shared" si="3"/>
        <v>-1731765</v>
      </c>
    </row>
    <row r="79" spans="2:8" ht="14.25">
      <c r="B79" s="24"/>
      <c r="C79" s="24"/>
      <c r="D79" s="25" t="s">
        <v>83</v>
      </c>
      <c r="E79" s="26"/>
      <c r="F79" s="26">
        <f t="shared" si="2"/>
        <v>0</v>
      </c>
      <c r="G79" s="26"/>
      <c r="H79" s="26">
        <f t="shared" si="3"/>
        <v>0</v>
      </c>
    </row>
    <row r="80" spans="2:8" ht="14.25">
      <c r="B80" s="24"/>
      <c r="C80" s="27"/>
      <c r="D80" s="28" t="s">
        <v>84</v>
      </c>
      <c r="E80" s="29">
        <f>+E32+E40+E56+E77+E78+E79</f>
        <v>4873110</v>
      </c>
      <c r="F80" s="29">
        <f t="shared" si="2"/>
        <v>4873110</v>
      </c>
      <c r="G80" s="29">
        <f>+G32+G40+G56+G77+G78+G79</f>
        <v>0</v>
      </c>
      <c r="H80" s="29">
        <f t="shared" si="3"/>
        <v>4873110</v>
      </c>
    </row>
    <row r="81" spans="2:8" ht="14.25">
      <c r="B81" s="27"/>
      <c r="C81" s="30" t="s">
        <v>85</v>
      </c>
      <c r="D81" s="31"/>
      <c r="E81" s="32">
        <f xml:space="preserve"> +E31 - E80</f>
        <v>1119390</v>
      </c>
      <c r="F81" s="32">
        <f t="shared" si="2"/>
        <v>1119390</v>
      </c>
      <c r="G81" s="32">
        <f xml:space="preserve"> +G31 - G80</f>
        <v>0</v>
      </c>
      <c r="H81" s="32">
        <f>H31-H80</f>
        <v>1119390</v>
      </c>
    </row>
    <row r="82" spans="2:8" ht="14.25">
      <c r="B82" s="21" t="s">
        <v>86</v>
      </c>
      <c r="C82" s="21" t="s">
        <v>13</v>
      </c>
      <c r="D82" s="25" t="s">
        <v>87</v>
      </c>
      <c r="E82" s="26">
        <v>4</v>
      </c>
      <c r="F82" s="26">
        <f t="shared" si="2"/>
        <v>4</v>
      </c>
      <c r="G82" s="26"/>
      <c r="H82" s="26">
        <f t="shared" si="3"/>
        <v>4</v>
      </c>
    </row>
    <row r="83" spans="2:8" ht="14.25">
      <c r="B83" s="24"/>
      <c r="C83" s="24"/>
      <c r="D83" s="25" t="s">
        <v>88</v>
      </c>
      <c r="E83" s="26">
        <f>+E84+E85+E86</f>
        <v>0</v>
      </c>
      <c r="F83" s="26">
        <f t="shared" si="2"/>
        <v>0</v>
      </c>
      <c r="G83" s="26">
        <f>+G84+G85+G86</f>
        <v>0</v>
      </c>
      <c r="H83" s="26">
        <f t="shared" si="3"/>
        <v>0</v>
      </c>
    </row>
    <row r="84" spans="2:8" ht="14.25">
      <c r="B84" s="24"/>
      <c r="C84" s="24"/>
      <c r="D84" s="25" t="s">
        <v>89</v>
      </c>
      <c r="E84" s="26"/>
      <c r="F84" s="26">
        <f t="shared" si="2"/>
        <v>0</v>
      </c>
      <c r="G84" s="26"/>
      <c r="H84" s="26">
        <f t="shared" si="3"/>
        <v>0</v>
      </c>
    </row>
    <row r="85" spans="2:8" ht="14.25">
      <c r="B85" s="24"/>
      <c r="C85" s="24"/>
      <c r="D85" s="25" t="s">
        <v>90</v>
      </c>
      <c r="E85" s="26"/>
      <c r="F85" s="26">
        <f t="shared" si="2"/>
        <v>0</v>
      </c>
      <c r="G85" s="26"/>
      <c r="H85" s="26">
        <f t="shared" si="3"/>
        <v>0</v>
      </c>
    </row>
    <row r="86" spans="2:8" ht="14.25">
      <c r="B86" s="24"/>
      <c r="C86" s="24"/>
      <c r="D86" s="25" t="s">
        <v>91</v>
      </c>
      <c r="E86" s="26"/>
      <c r="F86" s="26">
        <f t="shared" si="2"/>
        <v>0</v>
      </c>
      <c r="G86" s="26"/>
      <c r="H86" s="26">
        <f t="shared" si="3"/>
        <v>0</v>
      </c>
    </row>
    <row r="87" spans="2:8" ht="14.25">
      <c r="B87" s="24"/>
      <c r="C87" s="27"/>
      <c r="D87" s="28" t="s">
        <v>92</v>
      </c>
      <c r="E87" s="29">
        <f>+E82+E83</f>
        <v>4</v>
      </c>
      <c r="F87" s="29">
        <f t="shared" si="2"/>
        <v>4</v>
      </c>
      <c r="G87" s="29">
        <f>+G82+G83</f>
        <v>0</v>
      </c>
      <c r="H87" s="29">
        <f t="shared" si="3"/>
        <v>4</v>
      </c>
    </row>
    <row r="88" spans="2:8" ht="14.25">
      <c r="B88" s="24"/>
      <c r="C88" s="21" t="s">
        <v>37</v>
      </c>
      <c r="D88" s="25" t="s">
        <v>93</v>
      </c>
      <c r="E88" s="26"/>
      <c r="F88" s="26">
        <f t="shared" si="2"/>
        <v>0</v>
      </c>
      <c r="G88" s="26"/>
      <c r="H88" s="26">
        <f t="shared" si="3"/>
        <v>0</v>
      </c>
    </row>
    <row r="89" spans="2:8" ht="14.25">
      <c r="B89" s="24"/>
      <c r="C89" s="27"/>
      <c r="D89" s="28" t="s">
        <v>94</v>
      </c>
      <c r="E89" s="29">
        <f>+E88</f>
        <v>0</v>
      </c>
      <c r="F89" s="29">
        <f t="shared" si="2"/>
        <v>0</v>
      </c>
      <c r="G89" s="29">
        <f>+G88</f>
        <v>0</v>
      </c>
      <c r="H89" s="29">
        <f t="shared" si="3"/>
        <v>0</v>
      </c>
    </row>
    <row r="90" spans="2:8" ht="14.25">
      <c r="B90" s="27"/>
      <c r="C90" s="30" t="s">
        <v>95</v>
      </c>
      <c r="D90" s="33"/>
      <c r="E90" s="34">
        <f xml:space="preserve"> +E87 - E89</f>
        <v>4</v>
      </c>
      <c r="F90" s="34">
        <f t="shared" si="2"/>
        <v>4</v>
      </c>
      <c r="G90" s="34">
        <f xml:space="preserve"> +G87 - G89</f>
        <v>0</v>
      </c>
      <c r="H90" s="34">
        <f>H87-H89</f>
        <v>4</v>
      </c>
    </row>
    <row r="91" spans="2:8" ht="14.25">
      <c r="B91" s="30" t="s">
        <v>96</v>
      </c>
      <c r="C91" s="35"/>
      <c r="D91" s="31"/>
      <c r="E91" s="32">
        <f xml:space="preserve"> +E81 +E90</f>
        <v>1119394</v>
      </c>
      <c r="F91" s="32">
        <f t="shared" si="2"/>
        <v>1119394</v>
      </c>
      <c r="G91" s="32">
        <f xml:space="preserve"> +G81 +G90</f>
        <v>0</v>
      </c>
      <c r="H91" s="32">
        <f>H81+H90</f>
        <v>1119394</v>
      </c>
    </row>
  </sheetData>
  <mergeCells count="12">
    <mergeCell ref="B7:B81"/>
    <mergeCell ref="C7:C31"/>
    <mergeCell ref="C32:C80"/>
    <mergeCell ref="B82:B90"/>
    <mergeCell ref="C82:C87"/>
    <mergeCell ref="C88:C89"/>
    <mergeCell ref="B2:H2"/>
    <mergeCell ref="B3:H3"/>
    <mergeCell ref="B5:D6"/>
    <mergeCell ref="F5:F6"/>
    <mergeCell ref="G5:G6"/>
    <mergeCell ref="H5:H6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　千寿会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グループホーム寿</vt:lpstr>
      <vt:lpstr>デイサービスセンター千寿</vt:lpstr>
      <vt:lpstr>グループリビング千寿</vt:lpstr>
      <vt:lpstr>グループホーム寿!Print_Titles</vt:lpstr>
      <vt:lpstr>グループリビング千寿!Print_Titles</vt:lpstr>
      <vt:lpstr>デイサービスセンター千寿!Print_Titles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PC User</cp:lastModifiedBy>
  <dcterms:created xsi:type="dcterms:W3CDTF">2020-07-15T06:23:48Z</dcterms:created>
  <dcterms:modified xsi:type="dcterms:W3CDTF">2020-07-15T06:23:49Z</dcterms:modified>
</cp:coreProperties>
</file>