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95"/>
  </bookViews>
  <sheets>
    <sheet name="第一号第二様式" sheetId="1" r:id="rId1"/>
  </sheets>
  <definedNames>
    <definedName name="_xlnm.Print_Titles" localSheetId="0">第一号第二様式!$1:$7</definedName>
  </definedNames>
  <calcPr calcId="144525" calcMode="manual"/>
</workbook>
</file>

<file path=xl/calcChain.xml><?xml version="1.0" encoding="utf-8"?>
<calcChain xmlns="http://schemas.openxmlformats.org/spreadsheetml/2006/main">
  <c r="H33" i="1" l="1"/>
  <c r="J33" i="1" s="1"/>
  <c r="I31" i="1"/>
  <c r="F31" i="1"/>
  <c r="E31" i="1"/>
  <c r="H31" i="1" s="1"/>
  <c r="I30" i="1"/>
  <c r="G30" i="1"/>
  <c r="H30" i="1" s="1"/>
  <c r="J30" i="1" s="1"/>
  <c r="F30" i="1"/>
  <c r="E30" i="1"/>
  <c r="H29" i="1"/>
  <c r="J29" i="1" s="1"/>
  <c r="I28" i="1"/>
  <c r="G28" i="1"/>
  <c r="G31" i="1" s="1"/>
  <c r="F28" i="1"/>
  <c r="E28" i="1"/>
  <c r="H27" i="1"/>
  <c r="J27" i="1" s="1"/>
  <c r="I25" i="1"/>
  <c r="G25" i="1"/>
  <c r="F25" i="1"/>
  <c r="E25" i="1"/>
  <c r="H25" i="1" s="1"/>
  <c r="J25" i="1" s="1"/>
  <c r="H24" i="1"/>
  <c r="J24" i="1" s="1"/>
  <c r="H23" i="1"/>
  <c r="J23" i="1" s="1"/>
  <c r="I22" i="1"/>
  <c r="I26" i="1" s="1"/>
  <c r="G22" i="1"/>
  <c r="G26" i="1" s="1"/>
  <c r="F22" i="1"/>
  <c r="F26" i="1" s="1"/>
  <c r="E22" i="1"/>
  <c r="E26" i="1" s="1"/>
  <c r="H26" i="1" s="1"/>
  <c r="H21" i="1"/>
  <c r="J21" i="1" s="1"/>
  <c r="I19" i="1"/>
  <c r="G19" i="1"/>
  <c r="F19" i="1"/>
  <c r="E19" i="1"/>
  <c r="H19" i="1" s="1"/>
  <c r="J19" i="1" s="1"/>
  <c r="H18" i="1"/>
  <c r="J18" i="1" s="1"/>
  <c r="H17" i="1"/>
  <c r="J17" i="1" s="1"/>
  <c r="H16" i="1"/>
  <c r="J16" i="1" s="1"/>
  <c r="H15" i="1"/>
  <c r="J15" i="1" s="1"/>
  <c r="I14" i="1"/>
  <c r="I20" i="1" s="1"/>
  <c r="I32" i="1" s="1"/>
  <c r="I34" i="1" s="1"/>
  <c r="G14" i="1"/>
  <c r="G20" i="1" s="1"/>
  <c r="G32" i="1" s="1"/>
  <c r="G34" i="1" s="1"/>
  <c r="F14" i="1"/>
  <c r="F20" i="1" s="1"/>
  <c r="F32" i="1" s="1"/>
  <c r="F34" i="1" s="1"/>
  <c r="E14" i="1"/>
  <c r="E20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E32" i="1" l="1"/>
  <c r="H20" i="1"/>
  <c r="H14" i="1"/>
  <c r="J14" i="1" s="1"/>
  <c r="J20" i="1" s="1"/>
  <c r="H22" i="1"/>
  <c r="J22" i="1" s="1"/>
  <c r="J26" i="1" s="1"/>
  <c r="H28" i="1"/>
  <c r="J28" i="1" s="1"/>
  <c r="J31" i="1" s="1"/>
  <c r="J32" i="1" l="1"/>
  <c r="J34" i="1" s="1"/>
  <c r="E34" i="1"/>
  <c r="H34" i="1" s="1"/>
  <c r="H32" i="1"/>
</calcChain>
</file>

<file path=xl/sharedStrings.xml><?xml version="1.0" encoding="utf-8"?>
<sst xmlns="http://schemas.openxmlformats.org/spreadsheetml/2006/main" count="47" uniqueCount="43">
  <si>
    <t>第一号第二様式（第十七条第四項関係）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ニ</t>
    </rPh>
    <rPh sb="5" eb="7">
      <t>ヨウシキ</t>
    </rPh>
    <phoneticPr fontId="4"/>
  </si>
  <si>
    <t>資金収支内訳表</t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</si>
  <si>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</si>
  <si>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</si>
  <si>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</si>
  <si>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</si>
  <si>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</si>
  <si>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</si>
  <si>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合計</t>
    <rPh sb="0" eb="2">
      <t>ゴウケイ</t>
    </rPh>
    <phoneticPr fontId="1"/>
  </si>
  <si>
    <t>内部取引
消去</t>
    <rPh sb="0" eb="2">
      <t>ナイブ</t>
    </rPh>
    <rPh sb="2" eb="4">
      <t>トリヒキ</t>
    </rPh>
    <rPh sb="5" eb="7">
      <t>ショウキョ</t>
    </rPh>
    <phoneticPr fontId="2"/>
  </si>
  <si>
    <t>法人合計</t>
  </si>
  <si>
    <t>事業活動による収支</t>
  </si>
  <si>
    <t>収入</t>
  </si>
  <si>
    <t>介護保険事業収入</t>
  </si>
  <si>
    <t>老人福祉事業収入</t>
  </si>
  <si>
    <t>収益事業収入</t>
  </si>
  <si>
    <t>寄付金収入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</si>
  <si>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</si>
  <si>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</si>
  <si>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</si>
  <si>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</si>
  <si>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</si>
  <si>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</si>
  <si>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</si>
  <si>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支払利息支出</t>
  </si>
  <si>
    <t>事業活動支出計（２）</t>
  </si>
  <si>
    <t>事業活動資金収支差額（３）＝（１）－（２）</t>
  </si>
  <si>
    <t>施設整備等による収支</t>
  </si>
  <si>
    <t>設備資金借入金収入</t>
  </si>
  <si>
    <t>施設整備等収入計（４）</t>
  </si>
  <si>
    <t>固定資産取得支出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</si>
  <si>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</si>
  <si>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</si>
  <si>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</si>
  <si>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</si>
  <si>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事業区分間繰入金収入</t>
  </si>
  <si>
    <t>その他の活動収入計（７）</t>
  </si>
  <si>
    <t>事業区分間繰入金支出</t>
  </si>
  <si>
    <t>その他の活動支出計（８）</t>
  </si>
  <si>
    <t>その他の活動資金収支差額（９）＝（７）－（８）</t>
  </si>
  <si>
    <t>当期資金収支差額合計（１０）＝（３）＋（６）＋（９）</t>
    <phoneticPr fontId="1"/>
  </si>
  <si>
    <t>前期末支払資金残高（１１）</t>
    <phoneticPr fontId="1"/>
  </si>
  <si>
    <t>当期末支払資金残高（１０）＋（１１）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</si>
</sst>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vertical="center" textRotation="255"/>
    </xf>
    <xf numFmtId="0" fontId="7" fillId="0" borderId="2" xfId="2" applyNumberFormat="1" applyFont="1" applyFill="1" applyBorder="1" applyAlignment="1">
      <alignment vertical="center" shrinkToFit="1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NumberFormat="1" applyFont="1" applyFill="1" applyBorder="1" applyAlignment="1">
      <alignment vertical="center" textRotation="255"/>
    </xf>
    <xf numFmtId="0" fontId="7" fillId="0" borderId="3" xfId="2" applyNumberFormat="1" applyFont="1" applyFill="1" applyBorder="1" applyAlignment="1">
      <alignment vertical="center" shrinkToFit="1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vertical="center" textRotation="255"/>
    </xf>
    <xf numFmtId="0" fontId="7" fillId="0" borderId="1" xfId="2" applyNumberFormat="1" applyFont="1" applyFill="1" applyBorder="1" applyAlignment="1">
      <alignment vertical="center" shrinkToFit="1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NumberFormat="1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showGridLines="0" tabSelected="1" workbookViewId="0"/>
  </sheetViews>
  <sheetFormatPr defaultRowHeight="13.5"/>
  <cols>
    <col min="1" max="3" width="2.875" customWidth="1"/>
    <col min="4" max="4" width="43.75" customWidth="1"/>
    <col min="5" max="10" width="20.75" customWidth="1"/>
  </cols>
  <sheetData>
    <row r="1" spans="2:10">
      <c r="B1" s="1"/>
      <c r="C1" s="1"/>
      <c r="D1" s="1"/>
      <c r="E1" s="1"/>
      <c r="F1" s="1"/>
      <c r="G1" s="1"/>
      <c r="H1" s="1"/>
      <c r="I1" s="1"/>
      <c r="J1" s="1"/>
    </row>
    <row r="2" spans="2:10" ht="21">
      <c r="B2" s="2"/>
      <c r="C2" s="2"/>
      <c r="D2" s="2"/>
      <c r="E2" s="2"/>
      <c r="F2" s="3"/>
      <c r="G2" s="3"/>
      <c r="H2" s="3"/>
      <c r="I2" s="4"/>
      <c r="J2" s="4" t="s">
        <v>0</v>
      </c>
    </row>
    <row r="3" spans="2:10" ht="21">
      <c r="B3" s="5" t="s">
        <v>1</v>
      </c>
      <c r="C3" s="5"/>
      <c r="D3" s="5"/>
      <c r="E3" s="5"/>
      <c r="F3" s="5"/>
      <c r="G3" s="5"/>
      <c r="H3" s="5"/>
      <c r="I3" s="5"/>
      <c r="J3" s="5"/>
    </row>
    <row r="4" spans="2:10" ht="14.25">
      <c r="B4" s="6"/>
      <c r="C4" s="6"/>
      <c r="D4" s="6"/>
      <c r="E4" s="6"/>
      <c r="F4" s="6"/>
      <c r="G4" s="6"/>
      <c r="H4" s="6"/>
      <c r="I4" s="3"/>
      <c r="J4" s="3"/>
    </row>
    <row r="5" spans="2:10" ht="21">
      <c r="B5" s="7" t="s">
        <v>2</v>
      </c>
      <c r="C5" s="7"/>
      <c r="D5" s="7"/>
      <c r="E5" s="7"/>
      <c r="F5" s="7"/>
      <c r="G5" s="7"/>
      <c r="H5" s="7"/>
      <c r="I5" s="7"/>
      <c r="J5" s="7"/>
    </row>
    <row r="6" spans="2:10" ht="15.75">
      <c r="B6" s="8"/>
      <c r="C6" s="8"/>
      <c r="D6" s="8"/>
      <c r="E6" s="8"/>
      <c r="F6" s="8"/>
      <c r="G6" s="8"/>
      <c r="H6" s="3"/>
      <c r="I6" s="3"/>
      <c r="J6" s="8" t="s">
        <v>3</v>
      </c>
    </row>
    <row r="7" spans="2:10" ht="14.25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</row>
    <row r="8" spans="2:10" ht="14.25">
      <c r="B8" s="11" t="s">
        <v>11</v>
      </c>
      <c r="C8" s="11" t="s">
        <v>12</v>
      </c>
      <c r="D8" s="12" t="s">
        <v>13</v>
      </c>
      <c r="E8" s="13">
        <v>52767995</v>
      </c>
      <c r="F8" s="13">
        <v>0</v>
      </c>
      <c r="G8" s="13">
        <v>0</v>
      </c>
      <c r="H8" s="13">
        <f>E8+F8+G8</f>
        <v>52767995</v>
      </c>
      <c r="I8" s="14"/>
      <c r="J8" s="13">
        <f>H8-ABS(I8)</f>
        <v>52767995</v>
      </c>
    </row>
    <row r="9" spans="2:10" ht="14.25">
      <c r="B9" s="15"/>
      <c r="C9" s="15"/>
      <c r="D9" s="16" t="s">
        <v>14</v>
      </c>
      <c r="E9" s="17">
        <v>0</v>
      </c>
      <c r="F9" s="17">
        <v>0</v>
      </c>
      <c r="G9" s="17">
        <v>6172500</v>
      </c>
      <c r="H9" s="17">
        <f t="shared" ref="H9:H34" si="0">E9+F9+G9</f>
        <v>6172500</v>
      </c>
      <c r="I9" s="18"/>
      <c r="J9" s="17">
        <f t="shared" ref="J9:J33" si="1">H9-ABS(I9)</f>
        <v>6172500</v>
      </c>
    </row>
    <row r="10" spans="2:10" ht="14.25">
      <c r="B10" s="15"/>
      <c r="C10" s="15"/>
      <c r="D10" s="16" t="s">
        <v>15</v>
      </c>
      <c r="E10" s="17">
        <v>0</v>
      </c>
      <c r="F10" s="17">
        <v>0</v>
      </c>
      <c r="G10" s="17">
        <v>0</v>
      </c>
      <c r="H10" s="17">
        <f t="shared" si="0"/>
        <v>0</v>
      </c>
      <c r="I10" s="18"/>
      <c r="J10" s="17">
        <f t="shared" si="1"/>
        <v>0</v>
      </c>
    </row>
    <row r="11" spans="2:10" ht="14.25">
      <c r="B11" s="15"/>
      <c r="C11" s="15"/>
      <c r="D11" s="16" t="s">
        <v>16</v>
      </c>
      <c r="E11" s="17">
        <v>961340</v>
      </c>
      <c r="F11" s="17">
        <v>0</v>
      </c>
      <c r="G11" s="17">
        <v>0</v>
      </c>
      <c r="H11" s="17">
        <f t="shared" si="0"/>
        <v>961340</v>
      </c>
      <c r="I11" s="18"/>
      <c r="J11" s="17">
        <f t="shared" si="1"/>
        <v>961340</v>
      </c>
    </row>
    <row r="12" spans="2:10" ht="14.25">
      <c r="B12" s="15"/>
      <c r="C12" s="15"/>
      <c r="D12" s="16" t="s">
        <v>17</v>
      </c>
      <c r="E12" s="17">
        <v>23</v>
      </c>
      <c r="F12" s="17">
        <v>0</v>
      </c>
      <c r="G12" s="17">
        <v>4</v>
      </c>
      <c r="H12" s="17">
        <f t="shared" si="0"/>
        <v>27</v>
      </c>
      <c r="I12" s="18"/>
      <c r="J12" s="17">
        <f t="shared" si="1"/>
        <v>27</v>
      </c>
    </row>
    <row r="13" spans="2:10" ht="14.25">
      <c r="B13" s="15"/>
      <c r="C13" s="15"/>
      <c r="D13" s="16" t="s">
        <v>18</v>
      </c>
      <c r="E13" s="17">
        <v>72120</v>
      </c>
      <c r="F13" s="17">
        <v>0</v>
      </c>
      <c r="G13" s="17">
        <v>0</v>
      </c>
      <c r="H13" s="17">
        <f t="shared" si="0"/>
        <v>72120</v>
      </c>
      <c r="I13" s="19"/>
      <c r="J13" s="17">
        <f t="shared" si="1"/>
        <v>72120</v>
      </c>
    </row>
    <row r="14" spans="2:10" ht="14.25">
      <c r="B14" s="15"/>
      <c r="C14" s="20"/>
      <c r="D14" s="21" t="s">
        <v>19</v>
      </c>
      <c r="E14" s="22">
        <f>+E8+E9+E10+E11+E12+E13</f>
        <v>53801478</v>
      </c>
      <c r="F14" s="22">
        <f>+F8+F9+F10+F11+F12+F13</f>
        <v>0</v>
      </c>
      <c r="G14" s="22">
        <f>+G8+G9+G10+G11+G12+G13</f>
        <v>6172504</v>
      </c>
      <c r="H14" s="22">
        <f t="shared" si="0"/>
        <v>59973982</v>
      </c>
      <c r="I14" s="23">
        <f>+I8+I9+I10+I11+I12+I13</f>
        <v>0</v>
      </c>
      <c r="J14" s="22">
        <f t="shared" si="1"/>
        <v>59973982</v>
      </c>
    </row>
    <row r="15" spans="2:10" ht="14.25">
      <c r="B15" s="15"/>
      <c r="C15" s="11" t="s">
        <v>20</v>
      </c>
      <c r="D15" s="16" t="s">
        <v>21</v>
      </c>
      <c r="E15" s="17">
        <v>41885148</v>
      </c>
      <c r="F15" s="17">
        <v>0</v>
      </c>
      <c r="G15" s="17">
        <v>0</v>
      </c>
      <c r="H15" s="17">
        <f t="shared" si="0"/>
        <v>41885148</v>
      </c>
      <c r="I15" s="14"/>
      <c r="J15" s="17">
        <f t="shared" si="1"/>
        <v>41885148</v>
      </c>
    </row>
    <row r="16" spans="2:10" ht="14.25">
      <c r="B16" s="15"/>
      <c r="C16" s="15"/>
      <c r="D16" s="16" t="s">
        <v>22</v>
      </c>
      <c r="E16" s="17">
        <v>7558721</v>
      </c>
      <c r="F16" s="17">
        <v>0</v>
      </c>
      <c r="G16" s="17">
        <v>2429269</v>
      </c>
      <c r="H16" s="17">
        <f t="shared" si="0"/>
        <v>9987990</v>
      </c>
      <c r="I16" s="18"/>
      <c r="J16" s="17">
        <f t="shared" si="1"/>
        <v>9987990</v>
      </c>
    </row>
    <row r="17" spans="2:10" ht="14.25">
      <c r="B17" s="15"/>
      <c r="C17" s="15"/>
      <c r="D17" s="16" t="s">
        <v>23</v>
      </c>
      <c r="E17" s="17">
        <v>4791574</v>
      </c>
      <c r="F17" s="17">
        <v>0</v>
      </c>
      <c r="G17" s="17">
        <v>1694266</v>
      </c>
      <c r="H17" s="17">
        <f t="shared" si="0"/>
        <v>6485840</v>
      </c>
      <c r="I17" s="18"/>
      <c r="J17" s="17">
        <f t="shared" si="1"/>
        <v>6485840</v>
      </c>
    </row>
    <row r="18" spans="2:10" ht="14.25">
      <c r="B18" s="15"/>
      <c r="C18" s="15"/>
      <c r="D18" s="16" t="s">
        <v>24</v>
      </c>
      <c r="E18" s="17">
        <v>134364</v>
      </c>
      <c r="F18" s="17">
        <v>0</v>
      </c>
      <c r="G18" s="17">
        <v>0</v>
      </c>
      <c r="H18" s="17">
        <f t="shared" si="0"/>
        <v>134364</v>
      </c>
      <c r="I18" s="19"/>
      <c r="J18" s="17">
        <f t="shared" si="1"/>
        <v>134364</v>
      </c>
    </row>
    <row r="19" spans="2:10" ht="14.25">
      <c r="B19" s="15"/>
      <c r="C19" s="20"/>
      <c r="D19" s="21" t="s">
        <v>25</v>
      </c>
      <c r="E19" s="22">
        <f>+E15+E16+E17+E18</f>
        <v>54369807</v>
      </c>
      <c r="F19" s="22">
        <f>+F15+F16+F17+F18</f>
        <v>0</v>
      </c>
      <c r="G19" s="22">
        <f>+G15+G16+G17+G18</f>
        <v>4123535</v>
      </c>
      <c r="H19" s="22">
        <f t="shared" si="0"/>
        <v>58493342</v>
      </c>
      <c r="I19" s="23">
        <f>+I15+I16+I17+I18</f>
        <v>0</v>
      </c>
      <c r="J19" s="22">
        <f t="shared" si="1"/>
        <v>58493342</v>
      </c>
    </row>
    <row r="20" spans="2:10" ht="14.25">
      <c r="B20" s="20"/>
      <c r="C20" s="24" t="s">
        <v>26</v>
      </c>
      <c r="D20" s="25"/>
      <c r="E20" s="26">
        <f xml:space="preserve"> +E14 - E19</f>
        <v>-568329</v>
      </c>
      <c r="F20" s="26">
        <f xml:space="preserve"> +F14 - F19</f>
        <v>0</v>
      </c>
      <c r="G20" s="26">
        <f xml:space="preserve"> +G14 - G19</f>
        <v>2048969</v>
      </c>
      <c r="H20" s="26">
        <f t="shared" si="0"/>
        <v>1480640</v>
      </c>
      <c r="I20" s="23">
        <f xml:space="preserve"> +I14 - I19</f>
        <v>0</v>
      </c>
      <c r="J20" s="26">
        <f>J14-J19</f>
        <v>1480640</v>
      </c>
    </row>
    <row r="21" spans="2:10" ht="14.25">
      <c r="B21" s="11" t="s">
        <v>27</v>
      </c>
      <c r="C21" s="11" t="s">
        <v>12</v>
      </c>
      <c r="D21" s="16" t="s">
        <v>28</v>
      </c>
      <c r="E21" s="17">
        <v>0</v>
      </c>
      <c r="F21" s="17">
        <v>0</v>
      </c>
      <c r="G21" s="17">
        <v>0</v>
      </c>
      <c r="H21" s="17">
        <f t="shared" si="0"/>
        <v>0</v>
      </c>
      <c r="I21" s="23"/>
      <c r="J21" s="17">
        <f t="shared" si="1"/>
        <v>0</v>
      </c>
    </row>
    <row r="22" spans="2:10" ht="14.25">
      <c r="B22" s="15"/>
      <c r="C22" s="20"/>
      <c r="D22" s="21" t="s">
        <v>29</v>
      </c>
      <c r="E22" s="22">
        <f>+E21</f>
        <v>0</v>
      </c>
      <c r="F22" s="22">
        <f>+F21</f>
        <v>0</v>
      </c>
      <c r="G22" s="22">
        <f>+G21</f>
        <v>0</v>
      </c>
      <c r="H22" s="22">
        <f t="shared" si="0"/>
        <v>0</v>
      </c>
      <c r="I22" s="23">
        <f>+I21</f>
        <v>0</v>
      </c>
      <c r="J22" s="22">
        <f t="shared" si="1"/>
        <v>0</v>
      </c>
    </row>
    <row r="23" spans="2:10" ht="14.25">
      <c r="B23" s="15"/>
      <c r="C23" s="11" t="s">
        <v>20</v>
      </c>
      <c r="D23" s="16" t="s">
        <v>30</v>
      </c>
      <c r="E23" s="17">
        <v>100000</v>
      </c>
      <c r="F23" s="17">
        <v>0</v>
      </c>
      <c r="G23" s="17">
        <v>0</v>
      </c>
      <c r="H23" s="17">
        <f t="shared" si="0"/>
        <v>100000</v>
      </c>
      <c r="I23" s="14"/>
      <c r="J23" s="17">
        <f t="shared" si="1"/>
        <v>100000</v>
      </c>
    </row>
    <row r="24" spans="2:10" ht="14.25">
      <c r="B24" s="15"/>
      <c r="C24" s="15"/>
      <c r="D24" s="16" t="s">
        <v>31</v>
      </c>
      <c r="E24" s="17">
        <v>2904000</v>
      </c>
      <c r="F24" s="17">
        <v>0</v>
      </c>
      <c r="G24" s="17">
        <v>0</v>
      </c>
      <c r="H24" s="17">
        <f t="shared" si="0"/>
        <v>2904000</v>
      </c>
      <c r="I24" s="19"/>
      <c r="J24" s="17">
        <f t="shared" si="1"/>
        <v>2904000</v>
      </c>
    </row>
    <row r="25" spans="2:10" ht="14.25">
      <c r="B25" s="15"/>
      <c r="C25" s="20"/>
      <c r="D25" s="21" t="s">
        <v>32</v>
      </c>
      <c r="E25" s="22">
        <f>+E23+E24</f>
        <v>3004000</v>
      </c>
      <c r="F25" s="22">
        <f>+F23+F24</f>
        <v>0</v>
      </c>
      <c r="G25" s="22">
        <f>+G23+G24</f>
        <v>0</v>
      </c>
      <c r="H25" s="22">
        <f t="shared" si="0"/>
        <v>3004000</v>
      </c>
      <c r="I25" s="23">
        <f>+I23+I24</f>
        <v>0</v>
      </c>
      <c r="J25" s="22">
        <f t="shared" si="1"/>
        <v>3004000</v>
      </c>
    </row>
    <row r="26" spans="2:10" ht="14.25">
      <c r="B26" s="20"/>
      <c r="C26" s="27" t="s">
        <v>33</v>
      </c>
      <c r="D26" s="25"/>
      <c r="E26" s="26">
        <f xml:space="preserve"> +E22 - E25</f>
        <v>-3004000</v>
      </c>
      <c r="F26" s="26">
        <f xml:space="preserve"> +F22 - F25</f>
        <v>0</v>
      </c>
      <c r="G26" s="26">
        <f xml:space="preserve"> +G22 - G25</f>
        <v>0</v>
      </c>
      <c r="H26" s="26">
        <f t="shared" si="0"/>
        <v>-3004000</v>
      </c>
      <c r="I26" s="23">
        <f xml:space="preserve"> +I22 - I25</f>
        <v>0</v>
      </c>
      <c r="J26" s="26">
        <f>J22-J25</f>
        <v>-3004000</v>
      </c>
    </row>
    <row r="27" spans="2:10" ht="14.25">
      <c r="B27" s="11" t="s">
        <v>34</v>
      </c>
      <c r="C27" s="11" t="s">
        <v>12</v>
      </c>
      <c r="D27" s="16" t="s">
        <v>35</v>
      </c>
      <c r="E27" s="17">
        <v>1985900</v>
      </c>
      <c r="F27" s="17">
        <v>0</v>
      </c>
      <c r="G27" s="17">
        <v>0</v>
      </c>
      <c r="H27" s="17">
        <f t="shared" si="0"/>
        <v>1985900</v>
      </c>
      <c r="I27" s="23"/>
      <c r="J27" s="17">
        <f t="shared" si="1"/>
        <v>1985900</v>
      </c>
    </row>
    <row r="28" spans="2:10" ht="14.25">
      <c r="B28" s="15"/>
      <c r="C28" s="20"/>
      <c r="D28" s="21" t="s">
        <v>36</v>
      </c>
      <c r="E28" s="22">
        <f>+E27</f>
        <v>1985900</v>
      </c>
      <c r="F28" s="22">
        <f>+F27</f>
        <v>0</v>
      </c>
      <c r="G28" s="22">
        <f>+G27</f>
        <v>0</v>
      </c>
      <c r="H28" s="22">
        <f t="shared" si="0"/>
        <v>1985900</v>
      </c>
      <c r="I28" s="23">
        <f>+I27</f>
        <v>0</v>
      </c>
      <c r="J28" s="22">
        <f t="shared" si="1"/>
        <v>1985900</v>
      </c>
    </row>
    <row r="29" spans="2:10" ht="14.25">
      <c r="B29" s="15"/>
      <c r="C29" s="11" t="s">
        <v>20</v>
      </c>
      <c r="D29" s="28" t="s">
        <v>37</v>
      </c>
      <c r="E29" s="29">
        <v>0</v>
      </c>
      <c r="F29" s="29">
        <v>0</v>
      </c>
      <c r="G29" s="29">
        <v>1985900</v>
      </c>
      <c r="H29" s="29">
        <f t="shared" si="0"/>
        <v>1985900</v>
      </c>
      <c r="I29" s="23"/>
      <c r="J29" s="29">
        <f t="shared" si="1"/>
        <v>1985900</v>
      </c>
    </row>
    <row r="30" spans="2:10" ht="14.25">
      <c r="B30" s="15"/>
      <c r="C30" s="20"/>
      <c r="D30" s="30" t="s">
        <v>38</v>
      </c>
      <c r="E30" s="31">
        <f>+E29</f>
        <v>0</v>
      </c>
      <c r="F30" s="31">
        <f>+F29</f>
        <v>0</v>
      </c>
      <c r="G30" s="31">
        <f>+G29</f>
        <v>1985900</v>
      </c>
      <c r="H30" s="31">
        <f t="shared" si="0"/>
        <v>1985900</v>
      </c>
      <c r="I30" s="23">
        <f>+I29</f>
        <v>0</v>
      </c>
      <c r="J30" s="31">
        <f t="shared" si="1"/>
        <v>1985900</v>
      </c>
    </row>
    <row r="31" spans="2:10" ht="14.25">
      <c r="B31" s="20"/>
      <c r="C31" s="27" t="s">
        <v>39</v>
      </c>
      <c r="D31" s="25"/>
      <c r="E31" s="26">
        <f xml:space="preserve"> +E28 - E30</f>
        <v>1985900</v>
      </c>
      <c r="F31" s="26">
        <f xml:space="preserve"> +F28 - F30</f>
        <v>0</v>
      </c>
      <c r="G31" s="26">
        <f xml:space="preserve"> +G28 - G30</f>
        <v>-1985900</v>
      </c>
      <c r="H31" s="26">
        <f t="shared" si="0"/>
        <v>0</v>
      </c>
      <c r="I31" s="23">
        <f xml:space="preserve"> +I28 - I30</f>
        <v>0</v>
      </c>
      <c r="J31" s="26">
        <f>J28-J30</f>
        <v>0</v>
      </c>
    </row>
    <row r="32" spans="2:10" ht="14.25">
      <c r="B32" s="27" t="s">
        <v>40</v>
      </c>
      <c r="C32" s="24"/>
      <c r="D32" s="25"/>
      <c r="E32" s="26">
        <f xml:space="preserve"> +E20 +E26 +E31</f>
        <v>-1586429</v>
      </c>
      <c r="F32" s="26">
        <f xml:space="preserve"> +F20 +F26 +F31</f>
        <v>0</v>
      </c>
      <c r="G32" s="26">
        <f xml:space="preserve"> +G20 +G26 +G31</f>
        <v>63069</v>
      </c>
      <c r="H32" s="26">
        <f t="shared" si="0"/>
        <v>-1523360</v>
      </c>
      <c r="I32" s="23">
        <f xml:space="preserve"> +I20 +I26 +I31</f>
        <v>0</v>
      </c>
      <c r="J32" s="26">
        <f>J20+J26+J31</f>
        <v>-1523360</v>
      </c>
    </row>
    <row r="33" spans="2:10" ht="14.25">
      <c r="B33" s="27" t="s">
        <v>41</v>
      </c>
      <c r="C33" s="24"/>
      <c r="D33" s="25"/>
      <c r="E33" s="26">
        <v>3334089</v>
      </c>
      <c r="F33" s="26">
        <v>0</v>
      </c>
      <c r="G33" s="26">
        <v>896398</v>
      </c>
      <c r="H33" s="26">
        <f t="shared" si="0"/>
        <v>4230487</v>
      </c>
      <c r="I33" s="23"/>
      <c r="J33" s="26">
        <f t="shared" si="1"/>
        <v>4230487</v>
      </c>
    </row>
    <row r="34" spans="2:10" ht="14.25">
      <c r="B34" s="27" t="s">
        <v>42</v>
      </c>
      <c r="C34" s="24"/>
      <c r="D34" s="25"/>
      <c r="E34" s="26">
        <f xml:space="preserve"> +E32 +E33</f>
        <v>1747660</v>
      </c>
      <c r="F34" s="26">
        <f xml:space="preserve"> +F32 +F33</f>
        <v>0</v>
      </c>
      <c r="G34" s="26">
        <f xml:space="preserve"> +G32 +G33</f>
        <v>959467</v>
      </c>
      <c r="H34" s="26">
        <f t="shared" si="0"/>
        <v>2707127</v>
      </c>
      <c r="I34" s="23">
        <f xml:space="preserve"> +I32 +I33</f>
        <v>0</v>
      </c>
      <c r="J34" s="26">
        <f>J32+J33</f>
        <v>2707127</v>
      </c>
    </row>
  </sheetData>
  <mergeCells count="12">
    <mergeCell ref="B21:B26"/>
    <mergeCell ref="C21:C22"/>
    <mergeCell ref="C23:C25"/>
    <mergeCell ref="B27:B31"/>
    <mergeCell ref="C27:C28"/>
    <mergeCell ref="C29:C30"/>
    <mergeCell ref="B3:J3"/>
    <mergeCell ref="B5:J5"/>
    <mergeCell ref="B7:D7"/>
    <mergeCell ref="B8:B20"/>
    <mergeCell ref="C8:C14"/>
    <mergeCell ref="C15:C19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千寿会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第一号第二様式</vt:lpstr>
      <vt:lpstr>第一号第二様式!Print_Titles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PC User</cp:lastModifiedBy>
  <dcterms:created xsi:type="dcterms:W3CDTF">2020-07-15T06:23:41Z</dcterms:created>
  <dcterms:modified xsi:type="dcterms:W3CDTF">2020-07-15T06:23:41Z</dcterms:modified>
</cp:coreProperties>
</file>