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 activeTab="2"/>
  </bookViews>
  <sheets>
    <sheet name="グループホーム寿" sheetId="1" r:id="rId1"/>
    <sheet name="デイサービスセンター千寿" sheetId="2" r:id="rId2"/>
    <sheet name="グループリビング千寿" sheetId="3" r:id="rId3"/>
  </sheets>
  <definedNames>
    <definedName name="_xlnm.Print_Titles" localSheetId="0">グループホーム寿!$1:$5</definedName>
    <definedName name="_xlnm.Print_Titles" localSheetId="2">グループリビング千寿!$1:$5</definedName>
    <definedName name="_xlnm.Print_Titles" localSheetId="1">デイサービスセンター千寿!$1:$5</definedName>
  </definedNames>
  <calcPr calcId="144525" calcMode="manual"/>
</workbook>
</file>

<file path=xl/calcChain.xml><?xml version="1.0" encoding="utf-8"?>
<calcChain xmlns="http://schemas.openxmlformats.org/spreadsheetml/2006/main">
  <c r="G106" i="3" l="1"/>
  <c r="G103" i="3"/>
  <c r="F101" i="3"/>
  <c r="G101" i="3" s="1"/>
  <c r="E101" i="3"/>
  <c r="G100" i="3"/>
  <c r="G99" i="3"/>
  <c r="F98" i="3"/>
  <c r="F102" i="3" s="1"/>
  <c r="E98" i="3"/>
  <c r="G98" i="3" s="1"/>
  <c r="G97" i="3"/>
  <c r="G96" i="3"/>
  <c r="G93" i="3"/>
  <c r="F92" i="3"/>
  <c r="E92" i="3"/>
  <c r="G92" i="3" s="1"/>
  <c r="G91" i="3"/>
  <c r="G90" i="3"/>
  <c r="F89" i="3"/>
  <c r="F94" i="3" s="1"/>
  <c r="F95" i="3" s="1"/>
  <c r="E89" i="3"/>
  <c r="G89" i="3" s="1"/>
  <c r="F88" i="3"/>
  <c r="E88" i="3"/>
  <c r="G88" i="3" s="1"/>
  <c r="G87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F61" i="3"/>
  <c r="E61" i="3"/>
  <c r="G61" i="3" s="1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F44" i="3"/>
  <c r="E44" i="3"/>
  <c r="G44" i="3" s="1"/>
  <c r="G43" i="3"/>
  <c r="G42" i="3"/>
  <c r="G41" i="3"/>
  <c r="G40" i="3"/>
  <c r="G39" i="3"/>
  <c r="G38" i="3"/>
  <c r="F37" i="3"/>
  <c r="F85" i="3" s="1"/>
  <c r="E37" i="3"/>
  <c r="E85" i="3" s="1"/>
  <c r="G85" i="3" s="1"/>
  <c r="G35" i="3"/>
  <c r="G34" i="3"/>
  <c r="G33" i="3"/>
  <c r="G32" i="3"/>
  <c r="F32" i="3"/>
  <c r="E32" i="3"/>
  <c r="G31" i="3"/>
  <c r="G30" i="3"/>
  <c r="F29" i="3"/>
  <c r="E29" i="3"/>
  <c r="G29" i="3" s="1"/>
  <c r="G28" i="3"/>
  <c r="F27" i="3"/>
  <c r="F26" i="3" s="1"/>
  <c r="G26" i="3" s="1"/>
  <c r="E27" i="3"/>
  <c r="G27" i="3" s="1"/>
  <c r="E26" i="3"/>
  <c r="G25" i="3"/>
  <c r="G24" i="3"/>
  <c r="F23" i="3"/>
  <c r="F22" i="3" s="1"/>
  <c r="G22" i="3" s="1"/>
  <c r="E23" i="3"/>
  <c r="G23" i="3" s="1"/>
  <c r="E22" i="3"/>
  <c r="G21" i="3"/>
  <c r="G20" i="3"/>
  <c r="F19" i="3"/>
  <c r="E19" i="3"/>
  <c r="G19" i="3" s="1"/>
  <c r="G18" i="3"/>
  <c r="G17" i="3"/>
  <c r="G16" i="3"/>
  <c r="F15" i="3"/>
  <c r="E15" i="3"/>
  <c r="G15" i="3" s="1"/>
  <c r="G14" i="3"/>
  <c r="G13" i="3"/>
  <c r="G12" i="3"/>
  <c r="F11" i="3"/>
  <c r="E11" i="3"/>
  <c r="G11" i="3" s="1"/>
  <c r="G10" i="3"/>
  <c r="G9" i="3"/>
  <c r="G8" i="3"/>
  <c r="F7" i="3"/>
  <c r="F6" i="3" s="1"/>
  <c r="F36" i="3" s="1"/>
  <c r="F86" i="3" s="1"/>
  <c r="F105" i="3" s="1"/>
  <c r="F107" i="3" s="1"/>
  <c r="E7" i="3"/>
  <c r="G7" i="3" s="1"/>
  <c r="E6" i="3"/>
  <c r="G106" i="2"/>
  <c r="G103" i="2"/>
  <c r="G101" i="2"/>
  <c r="F101" i="2"/>
  <c r="E101" i="2"/>
  <c r="G100" i="2"/>
  <c r="G99" i="2"/>
  <c r="F98" i="2"/>
  <c r="F102" i="2" s="1"/>
  <c r="E98" i="2"/>
  <c r="E102" i="2" s="1"/>
  <c r="G102" i="2" s="1"/>
  <c r="G97" i="2"/>
  <c r="G96" i="2"/>
  <c r="G93" i="2"/>
  <c r="F92" i="2"/>
  <c r="F94" i="2" s="1"/>
  <c r="E92" i="2"/>
  <c r="G92" i="2" s="1"/>
  <c r="G91" i="2"/>
  <c r="G90" i="2"/>
  <c r="F89" i="2"/>
  <c r="E89" i="2"/>
  <c r="G89" i="2" s="1"/>
  <c r="F88" i="2"/>
  <c r="E88" i="2"/>
  <c r="G88" i="2" s="1"/>
  <c r="G87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F61" i="2"/>
  <c r="E61" i="2"/>
  <c r="G61" i="2" s="1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F44" i="2"/>
  <c r="E44" i="2"/>
  <c r="G44" i="2" s="1"/>
  <c r="G43" i="2"/>
  <c r="G42" i="2"/>
  <c r="G41" i="2"/>
  <c r="G40" i="2"/>
  <c r="G39" i="2"/>
  <c r="G38" i="2"/>
  <c r="F37" i="2"/>
  <c r="F85" i="2" s="1"/>
  <c r="E37" i="2"/>
  <c r="E85" i="2" s="1"/>
  <c r="G85" i="2" s="1"/>
  <c r="G35" i="2"/>
  <c r="G34" i="2"/>
  <c r="G33" i="2"/>
  <c r="F32" i="2"/>
  <c r="G32" i="2" s="1"/>
  <c r="E32" i="2"/>
  <c r="G31" i="2"/>
  <c r="G30" i="2"/>
  <c r="G29" i="2"/>
  <c r="F29" i="2"/>
  <c r="E29" i="2"/>
  <c r="G28" i="2"/>
  <c r="G27" i="2"/>
  <c r="F27" i="2"/>
  <c r="E27" i="2"/>
  <c r="E26" i="2" s="1"/>
  <c r="G26" i="2" s="1"/>
  <c r="F26" i="2"/>
  <c r="G25" i="2"/>
  <c r="G24" i="2"/>
  <c r="G23" i="2"/>
  <c r="F23" i="2"/>
  <c r="E23" i="2"/>
  <c r="E22" i="2" s="1"/>
  <c r="G22" i="2" s="1"/>
  <c r="F22" i="2"/>
  <c r="G21" i="2"/>
  <c r="G20" i="2"/>
  <c r="G19" i="2"/>
  <c r="F19" i="2"/>
  <c r="E19" i="2"/>
  <c r="G18" i="2"/>
  <c r="G17" i="2"/>
  <c r="G16" i="2"/>
  <c r="F15" i="2"/>
  <c r="E15" i="2"/>
  <c r="G15" i="2" s="1"/>
  <c r="G14" i="2"/>
  <c r="G13" i="2"/>
  <c r="G12" i="2"/>
  <c r="G11" i="2"/>
  <c r="F11" i="2"/>
  <c r="E11" i="2"/>
  <c r="G10" i="2"/>
  <c r="G9" i="2"/>
  <c r="G8" i="2"/>
  <c r="F7" i="2"/>
  <c r="E7" i="2"/>
  <c r="G7" i="2" s="1"/>
  <c r="F6" i="2"/>
  <c r="F36" i="2" s="1"/>
  <c r="F86" i="2" s="1"/>
  <c r="G106" i="1"/>
  <c r="G103" i="1"/>
  <c r="F101" i="1"/>
  <c r="G101" i="1" s="1"/>
  <c r="E101" i="1"/>
  <c r="G100" i="1"/>
  <c r="G99" i="1"/>
  <c r="G98" i="1"/>
  <c r="F98" i="1"/>
  <c r="F102" i="1" s="1"/>
  <c r="E98" i="1"/>
  <c r="E102" i="1" s="1"/>
  <c r="G97" i="1"/>
  <c r="G96" i="1"/>
  <c r="G93" i="1"/>
  <c r="G92" i="1"/>
  <c r="F92" i="1"/>
  <c r="E92" i="1"/>
  <c r="E94" i="1" s="1"/>
  <c r="G94" i="1" s="1"/>
  <c r="G91" i="1"/>
  <c r="G90" i="1"/>
  <c r="F89" i="1"/>
  <c r="F94" i="1" s="1"/>
  <c r="F95" i="1" s="1"/>
  <c r="E89" i="1"/>
  <c r="G89" i="1" s="1"/>
  <c r="G88" i="1"/>
  <c r="F88" i="1"/>
  <c r="E88" i="1"/>
  <c r="G87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F61" i="1"/>
  <c r="E61" i="1"/>
  <c r="G61" i="1" s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F44" i="1"/>
  <c r="E44" i="1"/>
  <c r="G43" i="1"/>
  <c r="G42" i="1"/>
  <c r="G41" i="1"/>
  <c r="G40" i="1"/>
  <c r="G39" i="1"/>
  <c r="G38" i="1"/>
  <c r="F37" i="1"/>
  <c r="F85" i="1" s="1"/>
  <c r="E37" i="1"/>
  <c r="E85" i="1" s="1"/>
  <c r="G85" i="1" s="1"/>
  <c r="G35" i="1"/>
  <c r="G34" i="1"/>
  <c r="G33" i="1"/>
  <c r="F32" i="1"/>
  <c r="E32" i="1"/>
  <c r="G32" i="1" s="1"/>
  <c r="G31" i="1"/>
  <c r="G30" i="1"/>
  <c r="F29" i="1"/>
  <c r="G29" i="1" s="1"/>
  <c r="E29" i="1"/>
  <c r="G28" i="1"/>
  <c r="F27" i="1"/>
  <c r="G27" i="1" s="1"/>
  <c r="E27" i="1"/>
  <c r="E26" i="1"/>
  <c r="G25" i="1"/>
  <c r="G24" i="1"/>
  <c r="F23" i="1"/>
  <c r="G23" i="1" s="1"/>
  <c r="E23" i="1"/>
  <c r="E22" i="1"/>
  <c r="G21" i="1"/>
  <c r="G20" i="1"/>
  <c r="F19" i="1"/>
  <c r="G19" i="1" s="1"/>
  <c r="E19" i="1"/>
  <c r="G18" i="1"/>
  <c r="G17" i="1"/>
  <c r="G16" i="1"/>
  <c r="F15" i="1"/>
  <c r="E15" i="1"/>
  <c r="G15" i="1" s="1"/>
  <c r="G14" i="1"/>
  <c r="G13" i="1"/>
  <c r="G12" i="1"/>
  <c r="F11" i="1"/>
  <c r="G11" i="1" s="1"/>
  <c r="E11" i="1"/>
  <c r="G10" i="1"/>
  <c r="G9" i="1"/>
  <c r="G8" i="1"/>
  <c r="F7" i="1"/>
  <c r="F6" i="1" s="1"/>
  <c r="E7" i="1"/>
  <c r="G7" i="1" s="1"/>
  <c r="E6" i="1"/>
  <c r="E36" i="1" s="1"/>
  <c r="E95" i="1" l="1"/>
  <c r="G95" i="1" s="1"/>
  <c r="G6" i="1"/>
  <c r="E86" i="1"/>
  <c r="G102" i="1"/>
  <c r="G6" i="3"/>
  <c r="F95" i="2"/>
  <c r="F105" i="2" s="1"/>
  <c r="F107" i="2" s="1"/>
  <c r="G37" i="1"/>
  <c r="G98" i="2"/>
  <c r="E36" i="3"/>
  <c r="E94" i="3"/>
  <c r="G94" i="3" s="1"/>
  <c r="E102" i="3"/>
  <c r="G102" i="3" s="1"/>
  <c r="F22" i="1"/>
  <c r="G22" i="1" s="1"/>
  <c r="F26" i="1"/>
  <c r="G26" i="1" s="1"/>
  <c r="E6" i="2"/>
  <c r="E94" i="2"/>
  <c r="G37" i="3"/>
  <c r="G37" i="2"/>
  <c r="E36" i="2" l="1"/>
  <c r="G6" i="2"/>
  <c r="E105" i="1"/>
  <c r="G36" i="3"/>
  <c r="E86" i="3"/>
  <c r="F36" i="1"/>
  <c r="E95" i="3"/>
  <c r="G95" i="3" s="1"/>
  <c r="E95" i="2"/>
  <c r="G95" i="2" s="1"/>
  <c r="G94" i="2"/>
  <c r="F86" i="1" l="1"/>
  <c r="G36" i="1"/>
  <c r="E107" i="1"/>
  <c r="G86" i="3"/>
  <c r="E105" i="3"/>
  <c r="E86" i="2"/>
  <c r="G36" i="2"/>
  <c r="E105" i="2" l="1"/>
  <c r="G86" i="2"/>
  <c r="G105" i="3"/>
  <c r="E107" i="3"/>
  <c r="G107" i="3" s="1"/>
  <c r="F105" i="1"/>
  <c r="G86" i="1"/>
  <c r="F107" i="1" l="1"/>
  <c r="G107" i="1" s="1"/>
  <c r="G105" i="1"/>
  <c r="E107" i="2"/>
  <c r="G107" i="2" s="1"/>
  <c r="G105" i="2"/>
</calcChain>
</file>

<file path=xl/sharedStrings.xml><?xml version="1.0" encoding="utf-8"?>
<sst xmlns="http://schemas.openxmlformats.org/spreadsheetml/2006/main" count="357" uniqueCount="114">
  <si>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</si>
  <si>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グループホーム寿  資金収支計算書</t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</si>
  <si>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</si>
  <si>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</si>
  <si>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</si>
  <si>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</si>
  <si>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</si>
  <si>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</si>
  <si>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</si>
  <si>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</si>
  <si>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</si>
  <si>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</si>
  <si>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　施設介護料収入</t>
  </si>
  <si>
    <t>　　介護報酬収入</t>
  </si>
  <si>
    <t>　　利用者負担金収入（公費）</t>
  </si>
  <si>
    <t>　　利用者負担金収入（一般）</t>
  </si>
  <si>
    <t>　居宅介護料収入</t>
  </si>
  <si>
    <t>　　介護負担金収入（公費）</t>
  </si>
  <si>
    <t>　　介護負担金収入（一般）</t>
  </si>
  <si>
    <t>　利用者等利用料収入</t>
  </si>
  <si>
    <t>　　施設サービス利用料収入</t>
  </si>
  <si>
    <t>　　地域密着型介護サービス利用料収入</t>
  </si>
  <si>
    <t>　　食費収入（一般）</t>
  </si>
  <si>
    <t>　その他の事業収入</t>
  </si>
  <si>
    <t>　　処遇改善交付金</t>
  </si>
  <si>
    <t>　　その他の事業収入</t>
  </si>
  <si>
    <t>老人福祉事業収入</t>
  </si>
  <si>
    <t>　運営事業収入</t>
  </si>
  <si>
    <t>　　管理費収入</t>
  </si>
  <si>
    <t>　　預り敷金収入</t>
  </si>
  <si>
    <t>収益事業収入</t>
  </si>
  <si>
    <t>寄付金収入</t>
  </si>
  <si>
    <t>　寄付金収入</t>
  </si>
  <si>
    <t>受取利息配当金収入</t>
  </si>
  <si>
    <t>その他の収入</t>
  </si>
  <si>
    <t>　受入研修費収入</t>
  </si>
  <si>
    <t>　利用者等外給食費収入</t>
  </si>
  <si>
    <t>　雑収入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</si>
  <si>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</si>
  <si>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</si>
  <si>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</si>
  <si>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</si>
  <si>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</si>
  <si>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</si>
  <si>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</si>
  <si>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</si>
  <si>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</si>
  <si>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事業費支出</t>
  </si>
  <si>
    <t>　主食費</t>
  </si>
  <si>
    <t>　副食費</t>
  </si>
  <si>
    <t>　介護用品費支出</t>
  </si>
  <si>
    <t>　医薬品費支出</t>
  </si>
  <si>
    <t>　保健衛生費支出</t>
  </si>
  <si>
    <t>　医療費支出</t>
  </si>
  <si>
    <t>　被服費支出</t>
  </si>
  <si>
    <t>　教養娯楽費支出</t>
  </si>
  <si>
    <t>　日用品費支出</t>
  </si>
  <si>
    <t>　ガス使用料金</t>
  </si>
  <si>
    <t>　水道使用料</t>
  </si>
  <si>
    <t>　電気使用料</t>
  </si>
  <si>
    <t>　燃料費支出</t>
  </si>
  <si>
    <t>　消耗器具備品費支出</t>
  </si>
  <si>
    <t>　預り敷金返還支出</t>
  </si>
  <si>
    <t>　雑支出</t>
  </si>
  <si>
    <t>事務費支出</t>
  </si>
  <si>
    <t>　福利厚生費支出</t>
  </si>
  <si>
    <t>　旅費交通費支出</t>
  </si>
  <si>
    <t>　研修研究費支出</t>
  </si>
  <si>
    <t>　事務消耗品費支出</t>
  </si>
  <si>
    <t>　印刷製本費支出</t>
  </si>
  <si>
    <t>　水道光熱費支出</t>
  </si>
  <si>
    <t>　車両維持費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</si>
  <si>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</si>
  <si>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</si>
  <si>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</si>
  <si>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</si>
  <si>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</si>
  <si>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</si>
  <si>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保険料支出</t>
  </si>
  <si>
    <t>　賃借料支出</t>
  </si>
  <si>
    <t>　土地・建物賃借料支出</t>
  </si>
  <si>
    <t>　租税公課支出</t>
  </si>
  <si>
    <t>　保守料支出</t>
  </si>
  <si>
    <t>　渉外費支出</t>
  </si>
  <si>
    <t>　諸会費支出</t>
  </si>
  <si>
    <t>支払利息支出</t>
  </si>
  <si>
    <t>事業活動支出計（２）</t>
  </si>
  <si>
    <t>事業活動資金収支差額（３）＝（１）－（２）</t>
  </si>
  <si>
    <t>施設整備等による収支</t>
  </si>
  <si>
    <t>設備資金借入金収入</t>
  </si>
  <si>
    <t>施設整備等収入計（４）</t>
  </si>
  <si>
    <t>固定資産取得支出</t>
  </si>
  <si>
    <t>　車輌運搬具取得支出</t>
  </si>
  <si>
    <t>　器具及び備品取得支出</t>
  </si>
  <si>
    <t>その他の施設整備等による支出</t>
  </si>
  <si>
    <t>　設備資金借入金元金償還支出</t>
  </si>
  <si>
    <t>施設整備等支出計（５）</t>
  </si>
  <si>
    <t>施設整備等資金収支差額（６）＝（４）－（５）</t>
  </si>
  <si>
    <t>その他の活動による収支</t>
  </si>
  <si>
    <t>事業区分間繰入金収入</t>
  </si>
  <si>
    <t>拠点区分間繰入金収入</t>
  </si>
  <si>
    <t>その他の活動収入計（７）</t>
  </si>
  <si>
    <t>事業区分間繰入金支出</t>
  </si>
  <si>
    <t>拠点区分間繰入金支出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</si>
  <si>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</si>
  <si>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</si>
  <si>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</si>
  <si>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</si>
  <si>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</si>
  <si>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</si>
  <si>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デイサービスセンター千寿  資金収支計算書</t>
    <phoneticPr fontId="4"/>
  </si>
  <si>
    <t>（自）平成31年4月1日  （至）令和2年3月31日</t>
    <phoneticPr fontId="4"/>
  </si>
  <si>
    <t>（単位：円）</t>
    <phoneticPr fontId="4"/>
  </si>
  <si>
    <t>グループリビング千寿  資金収支計算書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</si>
</sst>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7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4" t="s">
        <v>1</v>
      </c>
      <c r="C2" s="4"/>
      <c r="D2" s="4"/>
      <c r="E2" s="4"/>
      <c r="F2" s="4"/>
      <c r="G2" s="4"/>
      <c r="H2" s="4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2"/>
      <c r="G4" s="2"/>
      <c r="H4" s="6" t="s">
        <v>3</v>
      </c>
    </row>
    <row r="5" spans="2:8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25">
      <c r="B6" s="9" t="s">
        <v>9</v>
      </c>
      <c r="C6" s="9" t="s">
        <v>10</v>
      </c>
      <c r="D6" s="10" t="s">
        <v>11</v>
      </c>
      <c r="E6" s="11">
        <f>+E7+E11+E15+E19</f>
        <v>45967000</v>
      </c>
      <c r="F6" s="11">
        <f>+F7+F11+F15+F19</f>
        <v>42940558</v>
      </c>
      <c r="G6" s="11">
        <f>E6-F6</f>
        <v>3026442</v>
      </c>
      <c r="H6" s="11"/>
    </row>
    <row r="7" spans="2:8" ht="14.25">
      <c r="B7" s="12"/>
      <c r="C7" s="12"/>
      <c r="D7" s="13" t="s">
        <v>12</v>
      </c>
      <c r="E7" s="14">
        <f>+E8+E9+E10</f>
        <v>29616000</v>
      </c>
      <c r="F7" s="14">
        <f>+F8+F9+F10</f>
        <v>28316010</v>
      </c>
      <c r="G7" s="14">
        <f t="shared" ref="G7:G70" si="0">E7-F7</f>
        <v>1299990</v>
      </c>
      <c r="H7" s="14"/>
    </row>
    <row r="8" spans="2:8" ht="14.25">
      <c r="B8" s="12"/>
      <c r="C8" s="12"/>
      <c r="D8" s="13" t="s">
        <v>13</v>
      </c>
      <c r="E8" s="14">
        <v>26166000</v>
      </c>
      <c r="F8" s="14">
        <v>24964307</v>
      </c>
      <c r="G8" s="14">
        <f t="shared" si="0"/>
        <v>1201693</v>
      </c>
      <c r="H8" s="14"/>
    </row>
    <row r="9" spans="2:8" ht="14.25">
      <c r="B9" s="12"/>
      <c r="C9" s="12"/>
      <c r="D9" s="13" t="s">
        <v>14</v>
      </c>
      <c r="E9" s="14">
        <v>750000</v>
      </c>
      <c r="F9" s="14">
        <v>703362</v>
      </c>
      <c r="G9" s="14">
        <f t="shared" si="0"/>
        <v>46638</v>
      </c>
      <c r="H9" s="14"/>
    </row>
    <row r="10" spans="2:8" ht="14.25">
      <c r="B10" s="12"/>
      <c r="C10" s="12"/>
      <c r="D10" s="13" t="s">
        <v>15</v>
      </c>
      <c r="E10" s="14">
        <v>2700000</v>
      </c>
      <c r="F10" s="14">
        <v>2648341</v>
      </c>
      <c r="G10" s="14">
        <f t="shared" si="0"/>
        <v>51659</v>
      </c>
      <c r="H10" s="14"/>
    </row>
    <row r="11" spans="2:8" ht="14.25">
      <c r="B11" s="12"/>
      <c r="C11" s="12"/>
      <c r="D11" s="13" t="s">
        <v>16</v>
      </c>
      <c r="E11" s="14">
        <f>+E12+E13+E14</f>
        <v>5600000</v>
      </c>
      <c r="F11" s="14">
        <f>+F12+F13+F14</f>
        <v>4846054</v>
      </c>
      <c r="G11" s="14">
        <f t="shared" si="0"/>
        <v>753946</v>
      </c>
      <c r="H11" s="14"/>
    </row>
    <row r="12" spans="2:8" ht="14.25">
      <c r="B12" s="12"/>
      <c r="C12" s="12"/>
      <c r="D12" s="13" t="s">
        <v>13</v>
      </c>
      <c r="E12" s="14">
        <v>5600000</v>
      </c>
      <c r="F12" s="14">
        <v>4505688</v>
      </c>
      <c r="G12" s="14">
        <f t="shared" si="0"/>
        <v>1094312</v>
      </c>
      <c r="H12" s="14"/>
    </row>
    <row r="13" spans="2:8" ht="14.25">
      <c r="B13" s="12"/>
      <c r="C13" s="12"/>
      <c r="D13" s="13" t="s">
        <v>17</v>
      </c>
      <c r="E13" s="14"/>
      <c r="F13" s="14">
        <v>178332</v>
      </c>
      <c r="G13" s="14">
        <f t="shared" si="0"/>
        <v>-178332</v>
      </c>
      <c r="H13" s="14"/>
    </row>
    <row r="14" spans="2:8" ht="14.25">
      <c r="B14" s="12"/>
      <c r="C14" s="12"/>
      <c r="D14" s="13" t="s">
        <v>18</v>
      </c>
      <c r="E14" s="14"/>
      <c r="F14" s="14">
        <v>162034</v>
      </c>
      <c r="G14" s="14">
        <f t="shared" si="0"/>
        <v>-162034</v>
      </c>
      <c r="H14" s="14"/>
    </row>
    <row r="15" spans="2:8" ht="14.25">
      <c r="B15" s="12"/>
      <c r="C15" s="12"/>
      <c r="D15" s="13" t="s">
        <v>19</v>
      </c>
      <c r="E15" s="14">
        <f>+E16+E17+E18</f>
        <v>9251000</v>
      </c>
      <c r="F15" s="14">
        <f>+F16+F17+F18</f>
        <v>8283844</v>
      </c>
      <c r="G15" s="14">
        <f t="shared" si="0"/>
        <v>967156</v>
      </c>
      <c r="H15" s="14"/>
    </row>
    <row r="16" spans="2:8" ht="14.25">
      <c r="B16" s="12"/>
      <c r="C16" s="12"/>
      <c r="D16" s="13" t="s">
        <v>20</v>
      </c>
      <c r="E16" s="14">
        <v>8800000</v>
      </c>
      <c r="F16" s="14">
        <v>7832000</v>
      </c>
      <c r="G16" s="14">
        <f t="shared" si="0"/>
        <v>968000</v>
      </c>
      <c r="H16" s="14"/>
    </row>
    <row r="17" spans="2:8" ht="14.25">
      <c r="B17" s="12"/>
      <c r="C17" s="12"/>
      <c r="D17" s="13" t="s">
        <v>21</v>
      </c>
      <c r="E17" s="14">
        <v>451000</v>
      </c>
      <c r="F17" s="14">
        <v>451844</v>
      </c>
      <c r="G17" s="14">
        <f t="shared" si="0"/>
        <v>-844</v>
      </c>
      <c r="H17" s="14"/>
    </row>
    <row r="18" spans="2:8" ht="14.25">
      <c r="B18" s="12"/>
      <c r="C18" s="12"/>
      <c r="D18" s="13" t="s">
        <v>22</v>
      </c>
      <c r="E18" s="14"/>
      <c r="F18" s="14"/>
      <c r="G18" s="14">
        <f t="shared" si="0"/>
        <v>0</v>
      </c>
      <c r="H18" s="14"/>
    </row>
    <row r="19" spans="2:8" ht="14.25">
      <c r="B19" s="12"/>
      <c r="C19" s="12"/>
      <c r="D19" s="13" t="s">
        <v>23</v>
      </c>
      <c r="E19" s="14">
        <f>+E20+E21</f>
        <v>1500000</v>
      </c>
      <c r="F19" s="14">
        <f>+F20+F21</f>
        <v>1494650</v>
      </c>
      <c r="G19" s="14">
        <f t="shared" si="0"/>
        <v>5350</v>
      </c>
      <c r="H19" s="14"/>
    </row>
    <row r="20" spans="2:8" ht="14.25">
      <c r="B20" s="12"/>
      <c r="C20" s="12"/>
      <c r="D20" s="13" t="s">
        <v>24</v>
      </c>
      <c r="E20" s="14">
        <v>1500000</v>
      </c>
      <c r="F20" s="14">
        <v>1494650</v>
      </c>
      <c r="G20" s="14">
        <f t="shared" si="0"/>
        <v>5350</v>
      </c>
      <c r="H20" s="14"/>
    </row>
    <row r="21" spans="2:8" ht="14.25">
      <c r="B21" s="12"/>
      <c r="C21" s="12"/>
      <c r="D21" s="13" t="s">
        <v>25</v>
      </c>
      <c r="E21" s="14"/>
      <c r="F21" s="14"/>
      <c r="G21" s="14">
        <f t="shared" si="0"/>
        <v>0</v>
      </c>
      <c r="H21" s="14"/>
    </row>
    <row r="22" spans="2:8" ht="14.25">
      <c r="B22" s="12"/>
      <c r="C22" s="12"/>
      <c r="D22" s="13" t="s">
        <v>26</v>
      </c>
      <c r="E22" s="14">
        <f>+E23</f>
        <v>0</v>
      </c>
      <c r="F22" s="14">
        <f>+F23</f>
        <v>0</v>
      </c>
      <c r="G22" s="14">
        <f t="shared" si="0"/>
        <v>0</v>
      </c>
      <c r="H22" s="14"/>
    </row>
    <row r="23" spans="2:8" ht="14.25">
      <c r="B23" s="12"/>
      <c r="C23" s="12"/>
      <c r="D23" s="13" t="s">
        <v>27</v>
      </c>
      <c r="E23" s="14">
        <f>+E24+E25</f>
        <v>0</v>
      </c>
      <c r="F23" s="14">
        <f>+F24+F25</f>
        <v>0</v>
      </c>
      <c r="G23" s="14">
        <f t="shared" si="0"/>
        <v>0</v>
      </c>
      <c r="H23" s="14"/>
    </row>
    <row r="24" spans="2:8" ht="14.25">
      <c r="B24" s="12"/>
      <c r="C24" s="12"/>
      <c r="D24" s="13" t="s">
        <v>28</v>
      </c>
      <c r="E24" s="14"/>
      <c r="F24" s="14"/>
      <c r="G24" s="14">
        <f t="shared" si="0"/>
        <v>0</v>
      </c>
      <c r="H24" s="14"/>
    </row>
    <row r="25" spans="2:8" ht="14.25">
      <c r="B25" s="12"/>
      <c r="C25" s="12"/>
      <c r="D25" s="13" t="s">
        <v>29</v>
      </c>
      <c r="E25" s="14"/>
      <c r="F25" s="14"/>
      <c r="G25" s="14">
        <f t="shared" si="0"/>
        <v>0</v>
      </c>
      <c r="H25" s="14"/>
    </row>
    <row r="26" spans="2:8" ht="14.25">
      <c r="B26" s="12"/>
      <c r="C26" s="12"/>
      <c r="D26" s="13" t="s">
        <v>30</v>
      </c>
      <c r="E26" s="14">
        <f>+E27</f>
        <v>0</v>
      </c>
      <c r="F26" s="14">
        <f>+F27</f>
        <v>0</v>
      </c>
      <c r="G26" s="14">
        <f t="shared" si="0"/>
        <v>0</v>
      </c>
      <c r="H26" s="14"/>
    </row>
    <row r="27" spans="2:8" ht="14.25">
      <c r="B27" s="12"/>
      <c r="C27" s="12"/>
      <c r="D27" s="13" t="s">
        <v>23</v>
      </c>
      <c r="E27" s="14">
        <f>+E28</f>
        <v>0</v>
      </c>
      <c r="F27" s="14">
        <f>+F28</f>
        <v>0</v>
      </c>
      <c r="G27" s="14">
        <f t="shared" si="0"/>
        <v>0</v>
      </c>
      <c r="H27" s="14"/>
    </row>
    <row r="28" spans="2:8" ht="14.25">
      <c r="B28" s="12"/>
      <c r="C28" s="12"/>
      <c r="D28" s="13" t="s">
        <v>25</v>
      </c>
      <c r="E28" s="14"/>
      <c r="F28" s="14"/>
      <c r="G28" s="14">
        <f t="shared" si="0"/>
        <v>0</v>
      </c>
      <c r="H28" s="14"/>
    </row>
    <row r="29" spans="2:8" ht="14.25">
      <c r="B29" s="12"/>
      <c r="C29" s="12"/>
      <c r="D29" s="13" t="s">
        <v>31</v>
      </c>
      <c r="E29" s="14">
        <f>+E30</f>
        <v>961000</v>
      </c>
      <c r="F29" s="14">
        <f>+F30</f>
        <v>961340</v>
      </c>
      <c r="G29" s="14">
        <f t="shared" si="0"/>
        <v>-340</v>
      </c>
      <c r="H29" s="14"/>
    </row>
    <row r="30" spans="2:8" ht="14.25">
      <c r="B30" s="12"/>
      <c r="C30" s="12"/>
      <c r="D30" s="13" t="s">
        <v>32</v>
      </c>
      <c r="E30" s="14">
        <v>961000</v>
      </c>
      <c r="F30" s="14">
        <v>961340</v>
      </c>
      <c r="G30" s="14">
        <f t="shared" si="0"/>
        <v>-340</v>
      </c>
      <c r="H30" s="14"/>
    </row>
    <row r="31" spans="2:8" ht="14.25">
      <c r="B31" s="12"/>
      <c r="C31" s="12"/>
      <c r="D31" s="13" t="s">
        <v>33</v>
      </c>
      <c r="E31" s="14">
        <v>1000</v>
      </c>
      <c r="F31" s="14">
        <v>21</v>
      </c>
      <c r="G31" s="14">
        <f t="shared" si="0"/>
        <v>979</v>
      </c>
      <c r="H31" s="14"/>
    </row>
    <row r="32" spans="2:8" ht="14.25">
      <c r="B32" s="12"/>
      <c r="C32" s="12"/>
      <c r="D32" s="13" t="s">
        <v>34</v>
      </c>
      <c r="E32" s="14">
        <f>+E33+E34+E35</f>
        <v>0</v>
      </c>
      <c r="F32" s="14">
        <f>+F33+F34+F35</f>
        <v>72120</v>
      </c>
      <c r="G32" s="14">
        <f t="shared" si="0"/>
        <v>-72120</v>
      </c>
      <c r="H32" s="14"/>
    </row>
    <row r="33" spans="2:8" ht="14.25">
      <c r="B33" s="12"/>
      <c r="C33" s="12"/>
      <c r="D33" s="13" t="s">
        <v>35</v>
      </c>
      <c r="E33" s="14"/>
      <c r="F33" s="14">
        <v>19400</v>
      </c>
      <c r="G33" s="14">
        <f t="shared" si="0"/>
        <v>-19400</v>
      </c>
      <c r="H33" s="14"/>
    </row>
    <row r="34" spans="2:8" ht="14.25">
      <c r="B34" s="12"/>
      <c r="C34" s="12"/>
      <c r="D34" s="13" t="s">
        <v>36</v>
      </c>
      <c r="E34" s="14"/>
      <c r="F34" s="14">
        <v>10390</v>
      </c>
      <c r="G34" s="14">
        <f t="shared" si="0"/>
        <v>-10390</v>
      </c>
      <c r="H34" s="14"/>
    </row>
    <row r="35" spans="2:8" ht="14.25">
      <c r="B35" s="12"/>
      <c r="C35" s="12"/>
      <c r="D35" s="13" t="s">
        <v>37</v>
      </c>
      <c r="E35" s="14"/>
      <c r="F35" s="14">
        <v>42330</v>
      </c>
      <c r="G35" s="14">
        <f t="shared" si="0"/>
        <v>-42330</v>
      </c>
      <c r="H35" s="14"/>
    </row>
    <row r="36" spans="2:8" ht="14.25">
      <c r="B36" s="12"/>
      <c r="C36" s="15"/>
      <c r="D36" s="16" t="s">
        <v>38</v>
      </c>
      <c r="E36" s="17">
        <f>+E6+E22+E26+E29+E31+E32</f>
        <v>46929000</v>
      </c>
      <c r="F36" s="17">
        <f>+F6+F22+F26+F29+F31+F32</f>
        <v>43974039</v>
      </c>
      <c r="G36" s="17">
        <f t="shared" si="0"/>
        <v>2954961</v>
      </c>
      <c r="H36" s="17"/>
    </row>
    <row r="37" spans="2:8" ht="14.25">
      <c r="B37" s="12"/>
      <c r="C37" s="9" t="s">
        <v>39</v>
      </c>
      <c r="D37" s="13" t="s">
        <v>40</v>
      </c>
      <c r="E37" s="14">
        <f>+E38+E39+E40+E41+E42+E43</f>
        <v>33613533</v>
      </c>
      <c r="F37" s="14">
        <f>+F38+F39+F40+F41+F42+F43</f>
        <v>32885579</v>
      </c>
      <c r="G37" s="14">
        <f t="shared" si="0"/>
        <v>727954</v>
      </c>
      <c r="H37" s="14"/>
    </row>
    <row r="38" spans="2:8" ht="14.25">
      <c r="B38" s="12"/>
      <c r="C38" s="12"/>
      <c r="D38" s="13" t="s">
        <v>41</v>
      </c>
      <c r="E38" s="14">
        <v>810000</v>
      </c>
      <c r="F38" s="14">
        <v>386196</v>
      </c>
      <c r="G38" s="14">
        <f t="shared" si="0"/>
        <v>423804</v>
      </c>
      <c r="H38" s="14"/>
    </row>
    <row r="39" spans="2:8" ht="14.25">
      <c r="B39" s="12"/>
      <c r="C39" s="12"/>
      <c r="D39" s="13" t="s">
        <v>42</v>
      </c>
      <c r="E39" s="14">
        <v>21267600</v>
      </c>
      <c r="F39" s="14">
        <v>20742725</v>
      </c>
      <c r="G39" s="14">
        <f t="shared" si="0"/>
        <v>524875</v>
      </c>
      <c r="H39" s="14"/>
    </row>
    <row r="40" spans="2:8" ht="14.25">
      <c r="B40" s="12"/>
      <c r="C40" s="12"/>
      <c r="D40" s="13" t="s">
        <v>43</v>
      </c>
      <c r="E40" s="14">
        <v>2070000</v>
      </c>
      <c r="F40" s="14">
        <v>2070000</v>
      </c>
      <c r="G40" s="14">
        <f t="shared" si="0"/>
        <v>0</v>
      </c>
      <c r="H40" s="14"/>
    </row>
    <row r="41" spans="2:8" ht="14.25">
      <c r="B41" s="12"/>
      <c r="C41" s="12"/>
      <c r="D41" s="13" t="s">
        <v>44</v>
      </c>
      <c r="E41" s="14">
        <v>5955933</v>
      </c>
      <c r="F41" s="14">
        <v>6351345</v>
      </c>
      <c r="G41" s="14">
        <f t="shared" si="0"/>
        <v>-395412</v>
      </c>
      <c r="H41" s="14"/>
    </row>
    <row r="42" spans="2:8" ht="14.25">
      <c r="B42" s="12"/>
      <c r="C42" s="12"/>
      <c r="D42" s="13" t="s">
        <v>45</v>
      </c>
      <c r="E42" s="14">
        <v>300000</v>
      </c>
      <c r="F42" s="14">
        <v>127680</v>
      </c>
      <c r="G42" s="14">
        <f t="shared" si="0"/>
        <v>172320</v>
      </c>
      <c r="H42" s="14"/>
    </row>
    <row r="43" spans="2:8" ht="14.25">
      <c r="B43" s="12"/>
      <c r="C43" s="12"/>
      <c r="D43" s="13" t="s">
        <v>46</v>
      </c>
      <c r="E43" s="14">
        <v>3210000</v>
      </c>
      <c r="F43" s="14">
        <v>3207633</v>
      </c>
      <c r="G43" s="14">
        <f t="shared" si="0"/>
        <v>2367</v>
      </c>
      <c r="H43" s="14"/>
    </row>
    <row r="44" spans="2:8" ht="14.25">
      <c r="B44" s="12"/>
      <c r="C44" s="12"/>
      <c r="D44" s="13" t="s">
        <v>47</v>
      </c>
      <c r="E44" s="14">
        <f>+E45+E46+E47+E48+E49+E50+E51+E52+E53+E54+E55+E56+E57+E58+E59+E60</f>
        <v>6860000</v>
      </c>
      <c r="F44" s="14">
        <f>+F45+F46+F47+F48+F49+F50+F51+F52+F53+F54+F55+F56+F57+F58+F59+F60</f>
        <v>6452926</v>
      </c>
      <c r="G44" s="14">
        <f t="shared" si="0"/>
        <v>407074</v>
      </c>
      <c r="H44" s="14"/>
    </row>
    <row r="45" spans="2:8" ht="14.25">
      <c r="B45" s="12"/>
      <c r="C45" s="12"/>
      <c r="D45" s="13" t="s">
        <v>48</v>
      </c>
      <c r="E45" s="14">
        <v>310000</v>
      </c>
      <c r="F45" s="14">
        <v>313953</v>
      </c>
      <c r="G45" s="14">
        <f t="shared" si="0"/>
        <v>-3953</v>
      </c>
      <c r="H45" s="14"/>
    </row>
    <row r="46" spans="2:8" ht="14.25">
      <c r="B46" s="12"/>
      <c r="C46" s="12"/>
      <c r="D46" s="13" t="s">
        <v>49</v>
      </c>
      <c r="E46" s="14">
        <v>2150000</v>
      </c>
      <c r="F46" s="14">
        <v>1875900</v>
      </c>
      <c r="G46" s="14">
        <f t="shared" si="0"/>
        <v>274100</v>
      </c>
      <c r="H46" s="14"/>
    </row>
    <row r="47" spans="2:8" ht="14.25">
      <c r="B47" s="12"/>
      <c r="C47" s="12"/>
      <c r="D47" s="13" t="s">
        <v>50</v>
      </c>
      <c r="E47" s="14"/>
      <c r="F47" s="14"/>
      <c r="G47" s="14">
        <f t="shared" si="0"/>
        <v>0</v>
      </c>
      <c r="H47" s="14"/>
    </row>
    <row r="48" spans="2:8" ht="14.25">
      <c r="B48" s="12"/>
      <c r="C48" s="12"/>
      <c r="D48" s="13" t="s">
        <v>51</v>
      </c>
      <c r="E48" s="14"/>
      <c r="F48" s="14"/>
      <c r="G48" s="14">
        <f t="shared" si="0"/>
        <v>0</v>
      </c>
      <c r="H48" s="14"/>
    </row>
    <row r="49" spans="2:8" ht="14.25">
      <c r="B49" s="12"/>
      <c r="C49" s="12"/>
      <c r="D49" s="13" t="s">
        <v>52</v>
      </c>
      <c r="E49" s="14">
        <v>166000</v>
      </c>
      <c r="F49" s="14">
        <v>165058</v>
      </c>
      <c r="G49" s="14">
        <f t="shared" si="0"/>
        <v>942</v>
      </c>
      <c r="H49" s="14"/>
    </row>
    <row r="50" spans="2:8" ht="14.25">
      <c r="B50" s="12"/>
      <c r="C50" s="12"/>
      <c r="D50" s="13" t="s">
        <v>53</v>
      </c>
      <c r="E50" s="14"/>
      <c r="F50" s="14"/>
      <c r="G50" s="14">
        <f t="shared" si="0"/>
        <v>0</v>
      </c>
      <c r="H50" s="14"/>
    </row>
    <row r="51" spans="2:8" ht="14.25">
      <c r="B51" s="12"/>
      <c r="C51" s="12"/>
      <c r="D51" s="13" t="s">
        <v>54</v>
      </c>
      <c r="E51" s="14">
        <v>1000</v>
      </c>
      <c r="F51" s="14"/>
      <c r="G51" s="14">
        <f t="shared" si="0"/>
        <v>1000</v>
      </c>
      <c r="H51" s="14"/>
    </row>
    <row r="52" spans="2:8" ht="14.25">
      <c r="B52" s="12"/>
      <c r="C52" s="12"/>
      <c r="D52" s="13" t="s">
        <v>55</v>
      </c>
      <c r="E52" s="14">
        <v>255000</v>
      </c>
      <c r="F52" s="14">
        <v>202289</v>
      </c>
      <c r="G52" s="14">
        <f t="shared" si="0"/>
        <v>52711</v>
      </c>
      <c r="H52" s="14"/>
    </row>
    <row r="53" spans="2:8" ht="14.25">
      <c r="B53" s="12"/>
      <c r="C53" s="12"/>
      <c r="D53" s="13" t="s">
        <v>56</v>
      </c>
      <c r="E53" s="14">
        <v>289000</v>
      </c>
      <c r="F53" s="14">
        <v>288502</v>
      </c>
      <c r="G53" s="14">
        <f t="shared" si="0"/>
        <v>498</v>
      </c>
      <c r="H53" s="14"/>
    </row>
    <row r="54" spans="2:8" ht="14.25">
      <c r="B54" s="12"/>
      <c r="C54" s="12"/>
      <c r="D54" s="13" t="s">
        <v>57</v>
      </c>
      <c r="E54" s="14">
        <v>281000</v>
      </c>
      <c r="F54" s="14">
        <v>280812</v>
      </c>
      <c r="G54" s="14">
        <f t="shared" si="0"/>
        <v>188</v>
      </c>
      <c r="H54" s="14"/>
    </row>
    <row r="55" spans="2:8" ht="14.25">
      <c r="B55" s="12"/>
      <c r="C55" s="12"/>
      <c r="D55" s="13" t="s">
        <v>58</v>
      </c>
      <c r="E55" s="14">
        <v>936000</v>
      </c>
      <c r="F55" s="14">
        <v>935429</v>
      </c>
      <c r="G55" s="14">
        <f t="shared" si="0"/>
        <v>571</v>
      </c>
      <c r="H55" s="14"/>
    </row>
    <row r="56" spans="2:8" ht="14.25">
      <c r="B56" s="12"/>
      <c r="C56" s="12"/>
      <c r="D56" s="13" t="s">
        <v>59</v>
      </c>
      <c r="E56" s="14">
        <v>1079000</v>
      </c>
      <c r="F56" s="14">
        <v>1078622</v>
      </c>
      <c r="G56" s="14">
        <f t="shared" si="0"/>
        <v>378</v>
      </c>
      <c r="H56" s="14"/>
    </row>
    <row r="57" spans="2:8" ht="14.25">
      <c r="B57" s="12"/>
      <c r="C57" s="12"/>
      <c r="D57" s="13" t="s">
        <v>60</v>
      </c>
      <c r="E57" s="14">
        <v>940000</v>
      </c>
      <c r="F57" s="14">
        <v>856129</v>
      </c>
      <c r="G57" s="14">
        <f t="shared" si="0"/>
        <v>83871</v>
      </c>
      <c r="H57" s="14"/>
    </row>
    <row r="58" spans="2:8" ht="14.25">
      <c r="B58" s="12"/>
      <c r="C58" s="12"/>
      <c r="D58" s="13" t="s">
        <v>61</v>
      </c>
      <c r="E58" s="14">
        <v>153000</v>
      </c>
      <c r="F58" s="14">
        <v>152986</v>
      </c>
      <c r="G58" s="14">
        <f t="shared" si="0"/>
        <v>14</v>
      </c>
      <c r="H58" s="14"/>
    </row>
    <row r="59" spans="2:8" ht="14.25">
      <c r="B59" s="12"/>
      <c r="C59" s="12"/>
      <c r="D59" s="13" t="s">
        <v>62</v>
      </c>
      <c r="E59" s="14"/>
      <c r="F59" s="14"/>
      <c r="G59" s="14">
        <f t="shared" si="0"/>
        <v>0</v>
      </c>
      <c r="H59" s="14"/>
    </row>
    <row r="60" spans="2:8" ht="14.25">
      <c r="B60" s="12"/>
      <c r="C60" s="12"/>
      <c r="D60" s="13" t="s">
        <v>63</v>
      </c>
      <c r="E60" s="14">
        <v>300000</v>
      </c>
      <c r="F60" s="14">
        <v>303246</v>
      </c>
      <c r="G60" s="14">
        <f t="shared" si="0"/>
        <v>-3246</v>
      </c>
      <c r="H60" s="14"/>
    </row>
    <row r="61" spans="2:8" ht="14.25">
      <c r="B61" s="12"/>
      <c r="C61" s="12"/>
      <c r="D61" s="13" t="s">
        <v>64</v>
      </c>
      <c r="E61" s="14">
        <f>+E62+E63+E64+E65+E66+E67+E68+E69+E70+E71+E72+E73+E74+E75+E76+E77+E78+E79+E80+E81+E82+E83</f>
        <v>4829000</v>
      </c>
      <c r="F61" s="14">
        <f>+F62+F63+F64+F65+F66+F67+F68+F69+F70+F71+F72+F73+F74+F75+F76+F77+F78+F79+F80+F81+F82+F83</f>
        <v>4727859</v>
      </c>
      <c r="G61" s="14">
        <f t="shared" si="0"/>
        <v>101141</v>
      </c>
      <c r="H61" s="14"/>
    </row>
    <row r="62" spans="2:8" ht="14.25">
      <c r="B62" s="12"/>
      <c r="C62" s="12"/>
      <c r="D62" s="13" t="s">
        <v>65</v>
      </c>
      <c r="E62" s="14">
        <v>120000</v>
      </c>
      <c r="F62" s="14">
        <v>89393</v>
      </c>
      <c r="G62" s="14">
        <f t="shared" si="0"/>
        <v>30607</v>
      </c>
      <c r="H62" s="14"/>
    </row>
    <row r="63" spans="2:8" ht="14.25">
      <c r="B63" s="12"/>
      <c r="C63" s="12"/>
      <c r="D63" s="13" t="s">
        <v>66</v>
      </c>
      <c r="E63" s="14">
        <v>30000</v>
      </c>
      <c r="F63" s="14">
        <v>30000</v>
      </c>
      <c r="G63" s="14">
        <f t="shared" si="0"/>
        <v>0</v>
      </c>
      <c r="H63" s="14"/>
    </row>
    <row r="64" spans="2:8" ht="14.25">
      <c r="B64" s="12"/>
      <c r="C64" s="12"/>
      <c r="D64" s="13" t="s">
        <v>67</v>
      </c>
      <c r="E64" s="14">
        <v>20000</v>
      </c>
      <c r="F64" s="14">
        <v>3320</v>
      </c>
      <c r="G64" s="14">
        <f t="shared" si="0"/>
        <v>16680</v>
      </c>
      <c r="H64" s="14"/>
    </row>
    <row r="65" spans="2:8" ht="14.25">
      <c r="B65" s="12"/>
      <c r="C65" s="12"/>
      <c r="D65" s="13" t="s">
        <v>68</v>
      </c>
      <c r="E65" s="14">
        <v>611000</v>
      </c>
      <c r="F65" s="14">
        <v>610672</v>
      </c>
      <c r="G65" s="14">
        <f t="shared" si="0"/>
        <v>328</v>
      </c>
      <c r="H65" s="14"/>
    </row>
    <row r="66" spans="2:8" ht="14.25">
      <c r="B66" s="12"/>
      <c r="C66" s="12"/>
      <c r="D66" s="13" t="s">
        <v>69</v>
      </c>
      <c r="E66" s="14">
        <v>1000</v>
      </c>
      <c r="F66" s="14"/>
      <c r="G66" s="14">
        <f t="shared" si="0"/>
        <v>1000</v>
      </c>
      <c r="H66" s="14"/>
    </row>
    <row r="67" spans="2:8" ht="14.25">
      <c r="B67" s="12"/>
      <c r="C67" s="12"/>
      <c r="D67" s="13" t="s">
        <v>70</v>
      </c>
      <c r="E67" s="14"/>
      <c r="F67" s="14"/>
      <c r="G67" s="14">
        <f t="shared" si="0"/>
        <v>0</v>
      </c>
      <c r="H67" s="14"/>
    </row>
    <row r="68" spans="2:8" ht="14.25">
      <c r="B68" s="12"/>
      <c r="C68" s="12"/>
      <c r="D68" s="13" t="s">
        <v>71</v>
      </c>
      <c r="E68" s="14">
        <v>500000</v>
      </c>
      <c r="F68" s="14">
        <v>467563</v>
      </c>
      <c r="G68" s="14">
        <f t="shared" si="0"/>
        <v>32437</v>
      </c>
      <c r="H68" s="14"/>
    </row>
    <row r="69" spans="2:8" ht="14.25">
      <c r="B69" s="12"/>
      <c r="C69" s="12"/>
      <c r="D69" s="13" t="s">
        <v>60</v>
      </c>
      <c r="E69" s="14"/>
      <c r="F69" s="14"/>
      <c r="G69" s="14">
        <f t="shared" si="0"/>
        <v>0</v>
      </c>
      <c r="H69" s="14"/>
    </row>
    <row r="70" spans="2:8" ht="14.25">
      <c r="B70" s="12"/>
      <c r="C70" s="12"/>
      <c r="D70" s="13" t="s">
        <v>72</v>
      </c>
      <c r="E70" s="14">
        <v>348000</v>
      </c>
      <c r="F70" s="14">
        <v>347051</v>
      </c>
      <c r="G70" s="14">
        <f t="shared" si="0"/>
        <v>949</v>
      </c>
      <c r="H70" s="14"/>
    </row>
    <row r="71" spans="2:8" ht="14.25">
      <c r="B71" s="12"/>
      <c r="C71" s="12"/>
      <c r="D71" s="13" t="s">
        <v>73</v>
      </c>
      <c r="E71" s="14">
        <v>300000</v>
      </c>
      <c r="F71" s="14">
        <v>279229</v>
      </c>
      <c r="G71" s="14">
        <f t="shared" ref="G71:G107" si="1">E71-F71</f>
        <v>20771</v>
      </c>
      <c r="H71" s="14"/>
    </row>
    <row r="72" spans="2:8" ht="14.25">
      <c r="B72" s="12"/>
      <c r="C72" s="12"/>
      <c r="D72" s="13" t="s">
        <v>74</v>
      </c>
      <c r="E72" s="14">
        <v>1000</v>
      </c>
      <c r="F72" s="14">
        <v>19250</v>
      </c>
      <c r="G72" s="14">
        <f t="shared" si="1"/>
        <v>-18250</v>
      </c>
      <c r="H72" s="14"/>
    </row>
    <row r="73" spans="2:8" ht="14.25">
      <c r="B73" s="12"/>
      <c r="C73" s="12"/>
      <c r="D73" s="13" t="s">
        <v>75</v>
      </c>
      <c r="E73" s="14">
        <v>206000</v>
      </c>
      <c r="F73" s="14">
        <v>205560</v>
      </c>
      <c r="G73" s="14">
        <f t="shared" si="1"/>
        <v>440</v>
      </c>
      <c r="H73" s="14"/>
    </row>
    <row r="74" spans="2:8" ht="14.25">
      <c r="B74" s="12"/>
      <c r="C74" s="12"/>
      <c r="D74" s="13" t="s">
        <v>76</v>
      </c>
      <c r="E74" s="14">
        <v>770000</v>
      </c>
      <c r="F74" s="14">
        <v>770000</v>
      </c>
      <c r="G74" s="14">
        <f t="shared" si="1"/>
        <v>0</v>
      </c>
      <c r="H74" s="14"/>
    </row>
    <row r="75" spans="2:8" ht="14.25">
      <c r="B75" s="12"/>
      <c r="C75" s="12"/>
      <c r="D75" s="13" t="s">
        <v>77</v>
      </c>
      <c r="E75" s="14">
        <v>900000</v>
      </c>
      <c r="F75" s="14">
        <v>899140</v>
      </c>
      <c r="G75" s="14">
        <f t="shared" si="1"/>
        <v>860</v>
      </c>
      <c r="H75" s="14"/>
    </row>
    <row r="76" spans="2:8" ht="14.25">
      <c r="B76" s="12"/>
      <c r="C76" s="12"/>
      <c r="D76" s="13" t="s">
        <v>78</v>
      </c>
      <c r="E76" s="14">
        <v>201000</v>
      </c>
      <c r="F76" s="14">
        <v>200420</v>
      </c>
      <c r="G76" s="14">
        <f t="shared" si="1"/>
        <v>580</v>
      </c>
      <c r="H76" s="14"/>
    </row>
    <row r="77" spans="2:8" ht="14.25">
      <c r="B77" s="12"/>
      <c r="C77" s="12"/>
      <c r="D77" s="13" t="s">
        <v>79</v>
      </c>
      <c r="E77" s="14">
        <v>300000</v>
      </c>
      <c r="F77" s="14">
        <v>337728</v>
      </c>
      <c r="G77" s="14">
        <f t="shared" si="1"/>
        <v>-37728</v>
      </c>
      <c r="H77" s="14"/>
    </row>
    <row r="78" spans="2:8" ht="14.25">
      <c r="B78" s="12"/>
      <c r="C78" s="12"/>
      <c r="D78" s="13" t="s">
        <v>80</v>
      </c>
      <c r="E78" s="14"/>
      <c r="F78" s="14"/>
      <c r="G78" s="14">
        <f t="shared" si="1"/>
        <v>0</v>
      </c>
      <c r="H78" s="14"/>
    </row>
    <row r="79" spans="2:8" ht="14.25">
      <c r="B79" s="12"/>
      <c r="C79" s="12"/>
      <c r="D79" s="13" t="s">
        <v>81</v>
      </c>
      <c r="E79" s="14">
        <v>210000</v>
      </c>
      <c r="F79" s="14">
        <v>163300</v>
      </c>
      <c r="G79" s="14">
        <f t="shared" si="1"/>
        <v>46700</v>
      </c>
      <c r="H79" s="14"/>
    </row>
    <row r="80" spans="2:8" ht="14.25">
      <c r="B80" s="12"/>
      <c r="C80" s="12"/>
      <c r="D80" s="13" t="s">
        <v>82</v>
      </c>
      <c r="E80" s="14">
        <v>60000</v>
      </c>
      <c r="F80" s="14">
        <v>59820</v>
      </c>
      <c r="G80" s="14">
        <f t="shared" si="1"/>
        <v>180</v>
      </c>
      <c r="H80" s="14"/>
    </row>
    <row r="81" spans="2:8" ht="14.25">
      <c r="B81" s="12"/>
      <c r="C81" s="12"/>
      <c r="D81" s="13" t="s">
        <v>83</v>
      </c>
      <c r="E81" s="14">
        <v>1000</v>
      </c>
      <c r="F81" s="14"/>
      <c r="G81" s="14">
        <f t="shared" si="1"/>
        <v>1000</v>
      </c>
      <c r="H81" s="14"/>
    </row>
    <row r="82" spans="2:8" ht="14.25">
      <c r="B82" s="12"/>
      <c r="C82" s="12"/>
      <c r="D82" s="13" t="s">
        <v>84</v>
      </c>
      <c r="E82" s="14">
        <v>55000</v>
      </c>
      <c r="F82" s="14">
        <v>51000</v>
      </c>
      <c r="G82" s="14">
        <f t="shared" si="1"/>
        <v>4000</v>
      </c>
      <c r="H82" s="14"/>
    </row>
    <row r="83" spans="2:8" ht="14.25">
      <c r="B83" s="12"/>
      <c r="C83" s="12"/>
      <c r="D83" s="13" t="s">
        <v>63</v>
      </c>
      <c r="E83" s="14">
        <v>195000</v>
      </c>
      <c r="F83" s="14">
        <v>194413</v>
      </c>
      <c r="G83" s="14">
        <f t="shared" si="1"/>
        <v>587</v>
      </c>
      <c r="H83" s="14"/>
    </row>
    <row r="84" spans="2:8" ht="14.25">
      <c r="B84" s="12"/>
      <c r="C84" s="12"/>
      <c r="D84" s="13" t="s">
        <v>85</v>
      </c>
      <c r="E84" s="14">
        <v>132000</v>
      </c>
      <c r="F84" s="14">
        <v>131079</v>
      </c>
      <c r="G84" s="14">
        <f t="shared" si="1"/>
        <v>921</v>
      </c>
      <c r="H84" s="14"/>
    </row>
    <row r="85" spans="2:8" ht="14.25">
      <c r="B85" s="12"/>
      <c r="C85" s="15"/>
      <c r="D85" s="16" t="s">
        <v>86</v>
      </c>
      <c r="E85" s="17">
        <f>+E37+E44+E61+E84</f>
        <v>45434533</v>
      </c>
      <c r="F85" s="17">
        <f>+F37+F44+F61+F84</f>
        <v>44197443</v>
      </c>
      <c r="G85" s="17">
        <f t="shared" si="1"/>
        <v>1237090</v>
      </c>
      <c r="H85" s="17"/>
    </row>
    <row r="86" spans="2:8" ht="14.25">
      <c r="B86" s="15"/>
      <c r="C86" s="18" t="s">
        <v>87</v>
      </c>
      <c r="D86" s="19"/>
      <c r="E86" s="20">
        <f xml:space="preserve"> +E36 - E85</f>
        <v>1494467</v>
      </c>
      <c r="F86" s="20">
        <f xml:space="preserve"> +F36 - F85</f>
        <v>-223404</v>
      </c>
      <c r="G86" s="20">
        <f t="shared" si="1"/>
        <v>1717871</v>
      </c>
      <c r="H86" s="20"/>
    </row>
    <row r="87" spans="2:8" ht="14.25">
      <c r="B87" s="9" t="s">
        <v>88</v>
      </c>
      <c r="C87" s="9" t="s">
        <v>10</v>
      </c>
      <c r="D87" s="13" t="s">
        <v>89</v>
      </c>
      <c r="E87" s="14"/>
      <c r="F87" s="14"/>
      <c r="G87" s="14">
        <f t="shared" si="1"/>
        <v>0</v>
      </c>
      <c r="H87" s="14"/>
    </row>
    <row r="88" spans="2:8" ht="14.25">
      <c r="B88" s="12"/>
      <c r="C88" s="15"/>
      <c r="D88" s="16" t="s">
        <v>90</v>
      </c>
      <c r="E88" s="17">
        <f>+E87</f>
        <v>0</v>
      </c>
      <c r="F88" s="17">
        <f>+F87</f>
        <v>0</v>
      </c>
      <c r="G88" s="17">
        <f t="shared" si="1"/>
        <v>0</v>
      </c>
      <c r="H88" s="17"/>
    </row>
    <row r="89" spans="2:8" ht="14.25">
      <c r="B89" s="12"/>
      <c r="C89" s="9" t="s">
        <v>39</v>
      </c>
      <c r="D89" s="13" t="s">
        <v>91</v>
      </c>
      <c r="E89" s="14">
        <f>+E90+E91</f>
        <v>0</v>
      </c>
      <c r="F89" s="14">
        <f>+F90+F91</f>
        <v>100000</v>
      </c>
      <c r="G89" s="14">
        <f t="shared" si="1"/>
        <v>-100000</v>
      </c>
      <c r="H89" s="14"/>
    </row>
    <row r="90" spans="2:8" ht="14.25">
      <c r="B90" s="12"/>
      <c r="C90" s="12"/>
      <c r="D90" s="13" t="s">
        <v>92</v>
      </c>
      <c r="E90" s="14"/>
      <c r="F90" s="14"/>
      <c r="G90" s="14">
        <f t="shared" si="1"/>
        <v>0</v>
      </c>
      <c r="H90" s="14"/>
    </row>
    <row r="91" spans="2:8" ht="14.25">
      <c r="B91" s="12"/>
      <c r="C91" s="12"/>
      <c r="D91" s="13" t="s">
        <v>93</v>
      </c>
      <c r="E91" s="14"/>
      <c r="F91" s="14">
        <v>100000</v>
      </c>
      <c r="G91" s="14">
        <f t="shared" si="1"/>
        <v>-100000</v>
      </c>
      <c r="H91" s="14"/>
    </row>
    <row r="92" spans="2:8" ht="14.25">
      <c r="B92" s="12"/>
      <c r="C92" s="12"/>
      <c r="D92" s="13" t="s">
        <v>94</v>
      </c>
      <c r="E92" s="14">
        <f>+E93</f>
        <v>2400000</v>
      </c>
      <c r="F92" s="14">
        <f>+F93</f>
        <v>2304000</v>
      </c>
      <c r="G92" s="14">
        <f t="shared" si="1"/>
        <v>96000</v>
      </c>
      <c r="H92" s="14"/>
    </row>
    <row r="93" spans="2:8" ht="14.25">
      <c r="B93" s="12"/>
      <c r="C93" s="12"/>
      <c r="D93" s="13" t="s">
        <v>95</v>
      </c>
      <c r="E93" s="14">
        <v>2400000</v>
      </c>
      <c r="F93" s="14">
        <v>2304000</v>
      </c>
      <c r="G93" s="14">
        <f t="shared" si="1"/>
        <v>96000</v>
      </c>
      <c r="H93" s="14"/>
    </row>
    <row r="94" spans="2:8" ht="14.25">
      <c r="B94" s="12"/>
      <c r="C94" s="15"/>
      <c r="D94" s="16" t="s">
        <v>96</v>
      </c>
      <c r="E94" s="17">
        <f>+E89+E92</f>
        <v>2400000</v>
      </c>
      <c r="F94" s="17">
        <f>+F89+F92</f>
        <v>2404000</v>
      </c>
      <c r="G94" s="17">
        <f t="shared" si="1"/>
        <v>-4000</v>
      </c>
      <c r="H94" s="17"/>
    </row>
    <row r="95" spans="2:8" ht="14.25">
      <c r="B95" s="15"/>
      <c r="C95" s="21" t="s">
        <v>97</v>
      </c>
      <c r="D95" s="19"/>
      <c r="E95" s="20">
        <f xml:space="preserve"> +E88 - E94</f>
        <v>-2400000</v>
      </c>
      <c r="F95" s="20">
        <f xml:space="preserve"> +F88 - F94</f>
        <v>-2404000</v>
      </c>
      <c r="G95" s="20">
        <f t="shared" si="1"/>
        <v>4000</v>
      </c>
      <c r="H95" s="20"/>
    </row>
    <row r="96" spans="2:8" ht="14.25">
      <c r="B96" s="9" t="s">
        <v>98</v>
      </c>
      <c r="C96" s="9" t="s">
        <v>10</v>
      </c>
      <c r="D96" s="13" t="s">
        <v>99</v>
      </c>
      <c r="E96" s="14"/>
      <c r="F96" s="14">
        <v>1350000</v>
      </c>
      <c r="G96" s="14">
        <f t="shared" si="1"/>
        <v>-1350000</v>
      </c>
      <c r="H96" s="14"/>
    </row>
    <row r="97" spans="2:8" ht="14.25">
      <c r="B97" s="12"/>
      <c r="C97" s="12"/>
      <c r="D97" s="13" t="s">
        <v>100</v>
      </c>
      <c r="E97" s="14"/>
      <c r="F97" s="14">
        <v>150000</v>
      </c>
      <c r="G97" s="14">
        <f t="shared" si="1"/>
        <v>-150000</v>
      </c>
      <c r="H97" s="14"/>
    </row>
    <row r="98" spans="2:8" ht="14.25">
      <c r="B98" s="12"/>
      <c r="C98" s="15"/>
      <c r="D98" s="16" t="s">
        <v>101</v>
      </c>
      <c r="E98" s="17">
        <f>+E96+E97</f>
        <v>0</v>
      </c>
      <c r="F98" s="17">
        <f>+F96+F97</f>
        <v>1500000</v>
      </c>
      <c r="G98" s="17">
        <f t="shared" si="1"/>
        <v>-1500000</v>
      </c>
      <c r="H98" s="17"/>
    </row>
    <row r="99" spans="2:8" ht="14.25">
      <c r="B99" s="12"/>
      <c r="C99" s="9" t="s">
        <v>39</v>
      </c>
      <c r="D99" s="22" t="s">
        <v>102</v>
      </c>
      <c r="E99" s="23"/>
      <c r="F99" s="23"/>
      <c r="G99" s="23">
        <f t="shared" si="1"/>
        <v>0</v>
      </c>
      <c r="H99" s="23"/>
    </row>
    <row r="100" spans="2:8" ht="14.25">
      <c r="B100" s="12"/>
      <c r="C100" s="12"/>
      <c r="D100" s="22" t="s">
        <v>103</v>
      </c>
      <c r="E100" s="23"/>
      <c r="F100" s="23">
        <v>2096291</v>
      </c>
      <c r="G100" s="23">
        <f t="shared" si="1"/>
        <v>-2096291</v>
      </c>
      <c r="H100" s="23"/>
    </row>
    <row r="101" spans="2:8" ht="14.25">
      <c r="B101" s="12"/>
      <c r="C101" s="15"/>
      <c r="D101" s="24" t="s">
        <v>104</v>
      </c>
      <c r="E101" s="25">
        <f>+E99+E100</f>
        <v>0</v>
      </c>
      <c r="F101" s="25">
        <f>+F99+F100</f>
        <v>2096291</v>
      </c>
      <c r="G101" s="25">
        <f t="shared" si="1"/>
        <v>-2096291</v>
      </c>
      <c r="H101" s="25"/>
    </row>
    <row r="102" spans="2:8" ht="14.25">
      <c r="B102" s="15"/>
      <c r="C102" s="21" t="s">
        <v>105</v>
      </c>
      <c r="D102" s="19"/>
      <c r="E102" s="20">
        <f xml:space="preserve"> +E98 - E101</f>
        <v>0</v>
      </c>
      <c r="F102" s="20">
        <f xml:space="preserve"> +F98 - F101</f>
        <v>-596291</v>
      </c>
      <c r="G102" s="20">
        <f t="shared" si="1"/>
        <v>596291</v>
      </c>
      <c r="H102" s="20"/>
    </row>
    <row r="103" spans="2:8" ht="14.25">
      <c r="B103" s="26" t="s">
        <v>106</v>
      </c>
      <c r="C103" s="27"/>
      <c r="D103" s="28"/>
      <c r="E103" s="29"/>
      <c r="F103" s="29"/>
      <c r="G103" s="29">
        <f>E103 + E104</f>
        <v>0</v>
      </c>
      <c r="H103" s="29"/>
    </row>
    <row r="104" spans="2:8" ht="14.25">
      <c r="B104" s="30"/>
      <c r="C104" s="31"/>
      <c r="D104" s="32"/>
      <c r="E104" s="33"/>
      <c r="F104" s="33"/>
      <c r="G104" s="33"/>
      <c r="H104" s="33"/>
    </row>
    <row r="105" spans="2:8" ht="14.25">
      <c r="B105" s="21" t="s">
        <v>107</v>
      </c>
      <c r="C105" s="18"/>
      <c r="D105" s="19"/>
      <c r="E105" s="20">
        <f xml:space="preserve"> +E86 +E95 +E102 - (E103 + E104)</f>
        <v>-905533</v>
      </c>
      <c r="F105" s="20">
        <f xml:space="preserve"> +F86 +F95 +F102 - (F103 + F104)</f>
        <v>-3223695</v>
      </c>
      <c r="G105" s="20">
        <f t="shared" si="1"/>
        <v>2318162</v>
      </c>
      <c r="H105" s="20"/>
    </row>
    <row r="106" spans="2:8" ht="14.25">
      <c r="B106" s="21" t="s">
        <v>108</v>
      </c>
      <c r="C106" s="18"/>
      <c r="D106" s="19"/>
      <c r="E106" s="20">
        <v>1834966</v>
      </c>
      <c r="F106" s="20">
        <v>1834966</v>
      </c>
      <c r="G106" s="20">
        <f t="shared" si="1"/>
        <v>0</v>
      </c>
      <c r="H106" s="20"/>
    </row>
    <row r="107" spans="2:8" ht="14.25">
      <c r="B107" s="21" t="s">
        <v>109</v>
      </c>
      <c r="C107" s="18"/>
      <c r="D107" s="19"/>
      <c r="E107" s="20">
        <f xml:space="preserve"> +E105 +E106</f>
        <v>929433</v>
      </c>
      <c r="F107" s="20">
        <f xml:space="preserve"> +F105 +F106</f>
        <v>-1388729</v>
      </c>
      <c r="G107" s="20">
        <f t="shared" si="1"/>
        <v>2318162</v>
      </c>
      <c r="H107" s="20"/>
    </row>
  </sheetData>
  <mergeCells count="12">
    <mergeCell ref="B87:B95"/>
    <mergeCell ref="C87:C88"/>
    <mergeCell ref="C89:C94"/>
    <mergeCell ref="B96:B102"/>
    <mergeCell ref="C96:C98"/>
    <mergeCell ref="C99:C101"/>
    <mergeCell ref="B2:H2"/>
    <mergeCell ref="B3:H3"/>
    <mergeCell ref="B5:D5"/>
    <mergeCell ref="B6:B86"/>
    <mergeCell ref="C6:C36"/>
    <mergeCell ref="C37:C85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7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4" t="s">
        <v>110</v>
      </c>
      <c r="C2" s="4"/>
      <c r="D2" s="4"/>
      <c r="E2" s="4"/>
      <c r="F2" s="4"/>
      <c r="G2" s="4"/>
      <c r="H2" s="4"/>
    </row>
    <row r="3" spans="2:8" ht="21">
      <c r="B3" s="5" t="s">
        <v>111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2"/>
      <c r="G4" s="2"/>
      <c r="H4" s="6" t="s">
        <v>112</v>
      </c>
    </row>
    <row r="5" spans="2:8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25">
      <c r="B6" s="9" t="s">
        <v>9</v>
      </c>
      <c r="C6" s="9" t="s">
        <v>10</v>
      </c>
      <c r="D6" s="10" t="s">
        <v>11</v>
      </c>
      <c r="E6" s="11">
        <f>+E7+E11+E15+E19</f>
        <v>8461000</v>
      </c>
      <c r="F6" s="11">
        <f>+F7+F11+F15+F19</f>
        <v>9827437</v>
      </c>
      <c r="G6" s="11">
        <f>E6-F6</f>
        <v>-1366437</v>
      </c>
      <c r="H6" s="11"/>
    </row>
    <row r="7" spans="2:8" ht="14.25">
      <c r="B7" s="12"/>
      <c r="C7" s="12"/>
      <c r="D7" s="13" t="s">
        <v>12</v>
      </c>
      <c r="E7" s="14">
        <f>+E8+E9+E10</f>
        <v>0</v>
      </c>
      <c r="F7" s="14">
        <f>+F8+F9+F10</f>
        <v>0</v>
      </c>
      <c r="G7" s="14">
        <f t="shared" ref="G7:G70" si="0">E7-F7</f>
        <v>0</v>
      </c>
      <c r="H7" s="14"/>
    </row>
    <row r="8" spans="2:8" ht="14.25">
      <c r="B8" s="12"/>
      <c r="C8" s="12"/>
      <c r="D8" s="13" t="s">
        <v>13</v>
      </c>
      <c r="E8" s="14"/>
      <c r="F8" s="14"/>
      <c r="G8" s="14">
        <f t="shared" si="0"/>
        <v>0</v>
      </c>
      <c r="H8" s="14"/>
    </row>
    <row r="9" spans="2:8" ht="14.25">
      <c r="B9" s="12"/>
      <c r="C9" s="12"/>
      <c r="D9" s="13" t="s">
        <v>14</v>
      </c>
      <c r="E9" s="14"/>
      <c r="F9" s="14"/>
      <c r="G9" s="14">
        <f t="shared" si="0"/>
        <v>0</v>
      </c>
      <c r="H9" s="14"/>
    </row>
    <row r="10" spans="2:8" ht="14.25">
      <c r="B10" s="12"/>
      <c r="C10" s="12"/>
      <c r="D10" s="13" t="s">
        <v>15</v>
      </c>
      <c r="E10" s="14"/>
      <c r="F10" s="14"/>
      <c r="G10" s="14">
        <f t="shared" si="0"/>
        <v>0</v>
      </c>
      <c r="H10" s="14"/>
    </row>
    <row r="11" spans="2:8" ht="14.25">
      <c r="B11" s="12"/>
      <c r="C11" s="12"/>
      <c r="D11" s="13" t="s">
        <v>16</v>
      </c>
      <c r="E11" s="14">
        <f>+E12+E13+E14</f>
        <v>8101000</v>
      </c>
      <c r="F11" s="14">
        <f>+F12+F13+F14</f>
        <v>9475284</v>
      </c>
      <c r="G11" s="14">
        <f t="shared" si="0"/>
        <v>-1374284</v>
      </c>
      <c r="H11" s="14"/>
    </row>
    <row r="12" spans="2:8" ht="14.25">
      <c r="B12" s="12"/>
      <c r="C12" s="12"/>
      <c r="D12" s="13" t="s">
        <v>13</v>
      </c>
      <c r="E12" s="14">
        <v>7494000</v>
      </c>
      <c r="F12" s="14">
        <v>8863727</v>
      </c>
      <c r="G12" s="14">
        <f t="shared" si="0"/>
        <v>-1369727</v>
      </c>
      <c r="H12" s="14"/>
    </row>
    <row r="13" spans="2:8" ht="14.25">
      <c r="B13" s="12"/>
      <c r="C13" s="12"/>
      <c r="D13" s="13" t="s">
        <v>17</v>
      </c>
      <c r="E13" s="14">
        <v>607000</v>
      </c>
      <c r="F13" s="14">
        <v>258951</v>
      </c>
      <c r="G13" s="14">
        <f t="shared" si="0"/>
        <v>348049</v>
      </c>
      <c r="H13" s="14"/>
    </row>
    <row r="14" spans="2:8" ht="14.25">
      <c r="B14" s="12"/>
      <c r="C14" s="12"/>
      <c r="D14" s="13" t="s">
        <v>18</v>
      </c>
      <c r="E14" s="14"/>
      <c r="F14" s="14">
        <v>352606</v>
      </c>
      <c r="G14" s="14">
        <f t="shared" si="0"/>
        <v>-352606</v>
      </c>
      <c r="H14" s="14"/>
    </row>
    <row r="15" spans="2:8" ht="14.25">
      <c r="B15" s="12"/>
      <c r="C15" s="12"/>
      <c r="D15" s="13" t="s">
        <v>19</v>
      </c>
      <c r="E15" s="14">
        <f>+E16+E17+E18</f>
        <v>360000</v>
      </c>
      <c r="F15" s="14">
        <f>+F16+F17+F18</f>
        <v>352153</v>
      </c>
      <c r="G15" s="14">
        <f t="shared" si="0"/>
        <v>7847</v>
      </c>
      <c r="H15" s="14"/>
    </row>
    <row r="16" spans="2:8" ht="14.25">
      <c r="B16" s="12"/>
      <c r="C16" s="12"/>
      <c r="D16" s="13" t="s">
        <v>20</v>
      </c>
      <c r="E16" s="14"/>
      <c r="F16" s="14"/>
      <c r="G16" s="14">
        <f t="shared" si="0"/>
        <v>0</v>
      </c>
      <c r="H16" s="14"/>
    </row>
    <row r="17" spans="2:8" ht="14.25">
      <c r="B17" s="12"/>
      <c r="C17" s="12"/>
      <c r="D17" s="13" t="s">
        <v>21</v>
      </c>
      <c r="E17" s="14">
        <v>360000</v>
      </c>
      <c r="F17" s="14">
        <v>352153</v>
      </c>
      <c r="G17" s="14">
        <f t="shared" si="0"/>
        <v>7847</v>
      </c>
      <c r="H17" s="14"/>
    </row>
    <row r="18" spans="2:8" ht="14.25">
      <c r="B18" s="12"/>
      <c r="C18" s="12"/>
      <c r="D18" s="13" t="s">
        <v>22</v>
      </c>
      <c r="E18" s="14"/>
      <c r="F18" s="14"/>
      <c r="G18" s="14">
        <f t="shared" si="0"/>
        <v>0</v>
      </c>
      <c r="H18" s="14"/>
    </row>
    <row r="19" spans="2:8" ht="14.25">
      <c r="B19" s="12"/>
      <c r="C19" s="12"/>
      <c r="D19" s="13" t="s">
        <v>23</v>
      </c>
      <c r="E19" s="14">
        <f>+E20+E21</f>
        <v>0</v>
      </c>
      <c r="F19" s="14">
        <f>+F20+F21</f>
        <v>0</v>
      </c>
      <c r="G19" s="14">
        <f t="shared" si="0"/>
        <v>0</v>
      </c>
      <c r="H19" s="14"/>
    </row>
    <row r="20" spans="2:8" ht="14.25">
      <c r="B20" s="12"/>
      <c r="C20" s="12"/>
      <c r="D20" s="13" t="s">
        <v>24</v>
      </c>
      <c r="E20" s="14"/>
      <c r="F20" s="14"/>
      <c r="G20" s="14">
        <f t="shared" si="0"/>
        <v>0</v>
      </c>
      <c r="H20" s="14"/>
    </row>
    <row r="21" spans="2:8" ht="14.25">
      <c r="B21" s="12"/>
      <c r="C21" s="12"/>
      <c r="D21" s="13" t="s">
        <v>25</v>
      </c>
      <c r="E21" s="14"/>
      <c r="F21" s="14"/>
      <c r="G21" s="14">
        <f t="shared" si="0"/>
        <v>0</v>
      </c>
      <c r="H21" s="14"/>
    </row>
    <row r="22" spans="2:8" ht="14.25">
      <c r="B22" s="12"/>
      <c r="C22" s="12"/>
      <c r="D22" s="13" t="s">
        <v>26</v>
      </c>
      <c r="E22" s="14">
        <f>+E23</f>
        <v>0</v>
      </c>
      <c r="F22" s="14">
        <f>+F23</f>
        <v>0</v>
      </c>
      <c r="G22" s="14">
        <f t="shared" si="0"/>
        <v>0</v>
      </c>
      <c r="H22" s="14"/>
    </row>
    <row r="23" spans="2:8" ht="14.25">
      <c r="B23" s="12"/>
      <c r="C23" s="12"/>
      <c r="D23" s="13" t="s">
        <v>27</v>
      </c>
      <c r="E23" s="14">
        <f>+E24+E25</f>
        <v>0</v>
      </c>
      <c r="F23" s="14">
        <f>+F24+F25</f>
        <v>0</v>
      </c>
      <c r="G23" s="14">
        <f t="shared" si="0"/>
        <v>0</v>
      </c>
      <c r="H23" s="14"/>
    </row>
    <row r="24" spans="2:8" ht="14.25">
      <c r="B24" s="12"/>
      <c r="C24" s="12"/>
      <c r="D24" s="13" t="s">
        <v>28</v>
      </c>
      <c r="E24" s="14"/>
      <c r="F24" s="14"/>
      <c r="G24" s="14">
        <f t="shared" si="0"/>
        <v>0</v>
      </c>
      <c r="H24" s="14"/>
    </row>
    <row r="25" spans="2:8" ht="14.25">
      <c r="B25" s="12"/>
      <c r="C25" s="12"/>
      <c r="D25" s="13" t="s">
        <v>29</v>
      </c>
      <c r="E25" s="14"/>
      <c r="F25" s="14"/>
      <c r="G25" s="14">
        <f t="shared" si="0"/>
        <v>0</v>
      </c>
      <c r="H25" s="14"/>
    </row>
    <row r="26" spans="2:8" ht="14.25">
      <c r="B26" s="12"/>
      <c r="C26" s="12"/>
      <c r="D26" s="13" t="s">
        <v>30</v>
      </c>
      <c r="E26" s="14">
        <f>+E27</f>
        <v>0</v>
      </c>
      <c r="F26" s="14">
        <f>+F27</f>
        <v>0</v>
      </c>
      <c r="G26" s="14">
        <f t="shared" si="0"/>
        <v>0</v>
      </c>
      <c r="H26" s="14"/>
    </row>
    <row r="27" spans="2:8" ht="14.25">
      <c r="B27" s="12"/>
      <c r="C27" s="12"/>
      <c r="D27" s="13" t="s">
        <v>23</v>
      </c>
      <c r="E27" s="14">
        <f>+E28</f>
        <v>0</v>
      </c>
      <c r="F27" s="14">
        <f>+F28</f>
        <v>0</v>
      </c>
      <c r="G27" s="14">
        <f t="shared" si="0"/>
        <v>0</v>
      </c>
      <c r="H27" s="14"/>
    </row>
    <row r="28" spans="2:8" ht="14.25">
      <c r="B28" s="12"/>
      <c r="C28" s="12"/>
      <c r="D28" s="13" t="s">
        <v>25</v>
      </c>
      <c r="E28" s="14"/>
      <c r="F28" s="14"/>
      <c r="G28" s="14">
        <f t="shared" si="0"/>
        <v>0</v>
      </c>
      <c r="H28" s="14"/>
    </row>
    <row r="29" spans="2:8" ht="14.25">
      <c r="B29" s="12"/>
      <c r="C29" s="12"/>
      <c r="D29" s="13" t="s">
        <v>31</v>
      </c>
      <c r="E29" s="14">
        <f>+E30</f>
        <v>0</v>
      </c>
      <c r="F29" s="14">
        <f>+F30</f>
        <v>0</v>
      </c>
      <c r="G29" s="14">
        <f t="shared" si="0"/>
        <v>0</v>
      </c>
      <c r="H29" s="14"/>
    </row>
    <row r="30" spans="2:8" ht="14.25">
      <c r="B30" s="12"/>
      <c r="C30" s="12"/>
      <c r="D30" s="13" t="s">
        <v>32</v>
      </c>
      <c r="E30" s="14"/>
      <c r="F30" s="14"/>
      <c r="G30" s="14">
        <f t="shared" si="0"/>
        <v>0</v>
      </c>
      <c r="H30" s="14"/>
    </row>
    <row r="31" spans="2:8" ht="14.25">
      <c r="B31" s="12"/>
      <c r="C31" s="12"/>
      <c r="D31" s="13" t="s">
        <v>33</v>
      </c>
      <c r="E31" s="14"/>
      <c r="F31" s="14">
        <v>2</v>
      </c>
      <c r="G31" s="14">
        <f t="shared" si="0"/>
        <v>-2</v>
      </c>
      <c r="H31" s="14"/>
    </row>
    <row r="32" spans="2:8" ht="14.25">
      <c r="B32" s="12"/>
      <c r="C32" s="12"/>
      <c r="D32" s="13" t="s">
        <v>34</v>
      </c>
      <c r="E32" s="14">
        <f>+E33+E34+E35</f>
        <v>0</v>
      </c>
      <c r="F32" s="14">
        <f>+F33+F34+F35</f>
        <v>0</v>
      </c>
      <c r="G32" s="14">
        <f t="shared" si="0"/>
        <v>0</v>
      </c>
      <c r="H32" s="14"/>
    </row>
    <row r="33" spans="2:8" ht="14.25">
      <c r="B33" s="12"/>
      <c r="C33" s="12"/>
      <c r="D33" s="13" t="s">
        <v>35</v>
      </c>
      <c r="E33" s="14"/>
      <c r="F33" s="14"/>
      <c r="G33" s="14">
        <f t="shared" si="0"/>
        <v>0</v>
      </c>
      <c r="H33" s="14"/>
    </row>
    <row r="34" spans="2:8" ht="14.25">
      <c r="B34" s="12"/>
      <c r="C34" s="12"/>
      <c r="D34" s="13" t="s">
        <v>36</v>
      </c>
      <c r="E34" s="14"/>
      <c r="F34" s="14"/>
      <c r="G34" s="14">
        <f t="shared" si="0"/>
        <v>0</v>
      </c>
      <c r="H34" s="14"/>
    </row>
    <row r="35" spans="2:8" ht="14.25">
      <c r="B35" s="12"/>
      <c r="C35" s="12"/>
      <c r="D35" s="13" t="s">
        <v>37</v>
      </c>
      <c r="E35" s="14"/>
      <c r="F35" s="14"/>
      <c r="G35" s="14">
        <f t="shared" si="0"/>
        <v>0</v>
      </c>
      <c r="H35" s="14"/>
    </row>
    <row r="36" spans="2:8" ht="14.25">
      <c r="B36" s="12"/>
      <c r="C36" s="15"/>
      <c r="D36" s="16" t="s">
        <v>38</v>
      </c>
      <c r="E36" s="17">
        <f>+E6+E22+E26+E29+E31+E32</f>
        <v>8461000</v>
      </c>
      <c r="F36" s="17">
        <f>+F6+F22+F26+F29+F31+F32</f>
        <v>9827439</v>
      </c>
      <c r="G36" s="17">
        <f t="shared" si="0"/>
        <v>-1366439</v>
      </c>
      <c r="H36" s="17"/>
    </row>
    <row r="37" spans="2:8" ht="14.25">
      <c r="B37" s="12"/>
      <c r="C37" s="9" t="s">
        <v>39</v>
      </c>
      <c r="D37" s="13" t="s">
        <v>40</v>
      </c>
      <c r="E37" s="14">
        <f>+E38+E39+E40+E41+E42+E43</f>
        <v>8769000</v>
      </c>
      <c r="F37" s="14">
        <f>+F38+F39+F40+F41+F42+F43</f>
        <v>8999569</v>
      </c>
      <c r="G37" s="14">
        <f t="shared" si="0"/>
        <v>-230569</v>
      </c>
      <c r="H37" s="14"/>
    </row>
    <row r="38" spans="2:8" ht="14.25">
      <c r="B38" s="12"/>
      <c r="C38" s="12"/>
      <c r="D38" s="13" t="s">
        <v>41</v>
      </c>
      <c r="E38" s="14"/>
      <c r="F38" s="14"/>
      <c r="G38" s="14">
        <f t="shared" si="0"/>
        <v>0</v>
      </c>
      <c r="H38" s="14"/>
    </row>
    <row r="39" spans="2:8" ht="14.25">
      <c r="B39" s="12"/>
      <c r="C39" s="12"/>
      <c r="D39" s="13" t="s">
        <v>42</v>
      </c>
      <c r="E39" s="14">
        <v>5860000</v>
      </c>
      <c r="F39" s="14">
        <v>5788975</v>
      </c>
      <c r="G39" s="14">
        <f t="shared" si="0"/>
        <v>71025</v>
      </c>
      <c r="H39" s="14"/>
    </row>
    <row r="40" spans="2:8" ht="14.25">
      <c r="B40" s="12"/>
      <c r="C40" s="12"/>
      <c r="D40" s="13" t="s">
        <v>43</v>
      </c>
      <c r="E40" s="14">
        <v>680000</v>
      </c>
      <c r="F40" s="14">
        <v>440000</v>
      </c>
      <c r="G40" s="14">
        <f t="shared" si="0"/>
        <v>240000</v>
      </c>
      <c r="H40" s="14"/>
    </row>
    <row r="41" spans="2:8" ht="14.25">
      <c r="B41" s="12"/>
      <c r="C41" s="12"/>
      <c r="D41" s="13" t="s">
        <v>44</v>
      </c>
      <c r="E41" s="14">
        <v>1400000</v>
      </c>
      <c r="F41" s="14">
        <v>1775275</v>
      </c>
      <c r="G41" s="14">
        <f t="shared" si="0"/>
        <v>-375275</v>
      </c>
      <c r="H41" s="14"/>
    </row>
    <row r="42" spans="2:8" ht="14.25">
      <c r="B42" s="12"/>
      <c r="C42" s="12"/>
      <c r="D42" s="13" t="s">
        <v>45</v>
      </c>
      <c r="E42" s="14">
        <v>70000</v>
      </c>
      <c r="F42" s="14">
        <v>70560</v>
      </c>
      <c r="G42" s="14">
        <f t="shared" si="0"/>
        <v>-560</v>
      </c>
      <c r="H42" s="14"/>
    </row>
    <row r="43" spans="2:8" ht="14.25">
      <c r="B43" s="12"/>
      <c r="C43" s="12"/>
      <c r="D43" s="13" t="s">
        <v>46</v>
      </c>
      <c r="E43" s="14">
        <v>759000</v>
      </c>
      <c r="F43" s="14">
        <v>924759</v>
      </c>
      <c r="G43" s="14">
        <f t="shared" si="0"/>
        <v>-165759</v>
      </c>
      <c r="H43" s="14"/>
    </row>
    <row r="44" spans="2:8" ht="14.25">
      <c r="B44" s="12"/>
      <c r="C44" s="12"/>
      <c r="D44" s="13" t="s">
        <v>47</v>
      </c>
      <c r="E44" s="14">
        <f>+E45+E46+E47+E48+E49+E50+E51+E52+E53+E54+E55+E56+E57+E58+E59+E60</f>
        <v>966000</v>
      </c>
      <c r="F44" s="14">
        <f>+F45+F46+F47+F48+F49+F50+F51+F52+F53+F54+F55+F56+F57+F58+F59+F60</f>
        <v>1105795</v>
      </c>
      <c r="G44" s="14">
        <f t="shared" si="0"/>
        <v>-139795</v>
      </c>
      <c r="H44" s="14"/>
    </row>
    <row r="45" spans="2:8" ht="14.25">
      <c r="B45" s="12"/>
      <c r="C45" s="12"/>
      <c r="D45" s="13" t="s">
        <v>48</v>
      </c>
      <c r="E45" s="14"/>
      <c r="F45" s="14">
        <v>15795</v>
      </c>
      <c r="G45" s="14">
        <f t="shared" si="0"/>
        <v>-15795</v>
      </c>
      <c r="H45" s="14"/>
    </row>
    <row r="46" spans="2:8" ht="14.25">
      <c r="B46" s="12"/>
      <c r="C46" s="12"/>
      <c r="D46" s="13" t="s">
        <v>49</v>
      </c>
      <c r="E46" s="14">
        <v>544000</v>
      </c>
      <c r="F46" s="14">
        <v>558596</v>
      </c>
      <c r="G46" s="14">
        <f t="shared" si="0"/>
        <v>-14596</v>
      </c>
      <c r="H46" s="14"/>
    </row>
    <row r="47" spans="2:8" ht="14.25">
      <c r="B47" s="12"/>
      <c r="C47" s="12"/>
      <c r="D47" s="13" t="s">
        <v>50</v>
      </c>
      <c r="E47" s="14"/>
      <c r="F47" s="14"/>
      <c r="G47" s="14">
        <f t="shared" si="0"/>
        <v>0</v>
      </c>
      <c r="H47" s="14"/>
    </row>
    <row r="48" spans="2:8" ht="14.25">
      <c r="B48" s="12"/>
      <c r="C48" s="12"/>
      <c r="D48" s="13" t="s">
        <v>51</v>
      </c>
      <c r="E48" s="14"/>
      <c r="F48" s="14"/>
      <c r="G48" s="14">
        <f t="shared" si="0"/>
        <v>0</v>
      </c>
      <c r="H48" s="14"/>
    </row>
    <row r="49" spans="2:8" ht="14.25">
      <c r="B49" s="12"/>
      <c r="C49" s="12"/>
      <c r="D49" s="13" t="s">
        <v>52</v>
      </c>
      <c r="E49" s="14">
        <v>12000</v>
      </c>
      <c r="F49" s="14">
        <v>27639</v>
      </c>
      <c r="G49" s="14">
        <f t="shared" si="0"/>
        <v>-15639</v>
      </c>
      <c r="H49" s="14"/>
    </row>
    <row r="50" spans="2:8" ht="14.25">
      <c r="B50" s="12"/>
      <c r="C50" s="12"/>
      <c r="D50" s="13" t="s">
        <v>53</v>
      </c>
      <c r="E50" s="14"/>
      <c r="F50" s="14"/>
      <c r="G50" s="14">
        <f t="shared" si="0"/>
        <v>0</v>
      </c>
      <c r="H50" s="14"/>
    </row>
    <row r="51" spans="2:8" ht="14.25">
      <c r="B51" s="12"/>
      <c r="C51" s="12"/>
      <c r="D51" s="13" t="s">
        <v>54</v>
      </c>
      <c r="E51" s="14"/>
      <c r="F51" s="14"/>
      <c r="G51" s="14">
        <f t="shared" si="0"/>
        <v>0</v>
      </c>
      <c r="H51" s="14"/>
    </row>
    <row r="52" spans="2:8" ht="14.25">
      <c r="B52" s="12"/>
      <c r="C52" s="12"/>
      <c r="D52" s="13" t="s">
        <v>55</v>
      </c>
      <c r="E52" s="14">
        <v>150000</v>
      </c>
      <c r="F52" s="14">
        <v>145736</v>
      </c>
      <c r="G52" s="14">
        <f t="shared" si="0"/>
        <v>4264</v>
      </c>
      <c r="H52" s="14"/>
    </row>
    <row r="53" spans="2:8" ht="14.25">
      <c r="B53" s="12"/>
      <c r="C53" s="12"/>
      <c r="D53" s="13" t="s">
        <v>56</v>
      </c>
      <c r="E53" s="14">
        <v>150000</v>
      </c>
      <c r="F53" s="14">
        <v>154047</v>
      </c>
      <c r="G53" s="14">
        <f t="shared" si="0"/>
        <v>-4047</v>
      </c>
      <c r="H53" s="14"/>
    </row>
    <row r="54" spans="2:8" ht="14.25">
      <c r="B54" s="12"/>
      <c r="C54" s="12"/>
      <c r="D54" s="13" t="s">
        <v>57</v>
      </c>
      <c r="E54" s="14"/>
      <c r="F54" s="14"/>
      <c r="G54" s="14">
        <f t="shared" si="0"/>
        <v>0</v>
      </c>
      <c r="H54" s="14"/>
    </row>
    <row r="55" spans="2:8" ht="14.25">
      <c r="B55" s="12"/>
      <c r="C55" s="12"/>
      <c r="D55" s="13" t="s">
        <v>58</v>
      </c>
      <c r="E55" s="14">
        <v>40000</v>
      </c>
      <c r="F55" s="14">
        <v>38761</v>
      </c>
      <c r="G55" s="14">
        <f t="shared" si="0"/>
        <v>1239</v>
      </c>
      <c r="H55" s="14"/>
    </row>
    <row r="56" spans="2:8" ht="14.25">
      <c r="B56" s="12"/>
      <c r="C56" s="12"/>
      <c r="D56" s="13" t="s">
        <v>59</v>
      </c>
      <c r="E56" s="14"/>
      <c r="F56" s="14"/>
      <c r="G56" s="14">
        <f t="shared" si="0"/>
        <v>0</v>
      </c>
      <c r="H56" s="14"/>
    </row>
    <row r="57" spans="2:8" ht="14.25">
      <c r="B57" s="12"/>
      <c r="C57" s="12"/>
      <c r="D57" s="13" t="s">
        <v>60</v>
      </c>
      <c r="E57" s="14"/>
      <c r="F57" s="14"/>
      <c r="G57" s="14">
        <f t="shared" si="0"/>
        <v>0</v>
      </c>
      <c r="H57" s="14"/>
    </row>
    <row r="58" spans="2:8" ht="14.25">
      <c r="B58" s="12"/>
      <c r="C58" s="12"/>
      <c r="D58" s="13" t="s">
        <v>61</v>
      </c>
      <c r="E58" s="14"/>
      <c r="F58" s="14">
        <v>91135</v>
      </c>
      <c r="G58" s="14">
        <f t="shared" si="0"/>
        <v>-91135</v>
      </c>
      <c r="H58" s="14"/>
    </row>
    <row r="59" spans="2:8" ht="14.25">
      <c r="B59" s="12"/>
      <c r="C59" s="12"/>
      <c r="D59" s="13" t="s">
        <v>62</v>
      </c>
      <c r="E59" s="14"/>
      <c r="F59" s="14"/>
      <c r="G59" s="14">
        <f t="shared" si="0"/>
        <v>0</v>
      </c>
      <c r="H59" s="14"/>
    </row>
    <row r="60" spans="2:8" ht="14.25">
      <c r="B60" s="12"/>
      <c r="C60" s="12"/>
      <c r="D60" s="13" t="s">
        <v>63</v>
      </c>
      <c r="E60" s="14">
        <v>70000</v>
      </c>
      <c r="F60" s="14">
        <v>74086</v>
      </c>
      <c r="G60" s="14">
        <f t="shared" si="0"/>
        <v>-4086</v>
      </c>
      <c r="H60" s="14"/>
    </row>
    <row r="61" spans="2:8" ht="14.25">
      <c r="B61" s="12"/>
      <c r="C61" s="12"/>
      <c r="D61" s="13" t="s">
        <v>64</v>
      </c>
      <c r="E61" s="14">
        <f>+E62+E63+E64+E65+E66+E67+E68+E69+E70+E71+E72+E73+E74+E75+E76+E77+E78+E79+E80+E81+E82+E83</f>
        <v>87000</v>
      </c>
      <c r="F61" s="14">
        <f>+F62+F63+F64+F65+F66+F67+F68+F69+F70+F71+F72+F73+F74+F75+F76+F77+F78+F79+F80+F81+F82+F83</f>
        <v>63715</v>
      </c>
      <c r="G61" s="14">
        <f t="shared" si="0"/>
        <v>23285</v>
      </c>
      <c r="H61" s="14"/>
    </row>
    <row r="62" spans="2:8" ht="14.25">
      <c r="B62" s="12"/>
      <c r="C62" s="12"/>
      <c r="D62" s="13" t="s">
        <v>65</v>
      </c>
      <c r="E62" s="14">
        <v>1000</v>
      </c>
      <c r="F62" s="14"/>
      <c r="G62" s="14">
        <f t="shared" si="0"/>
        <v>1000</v>
      </c>
      <c r="H62" s="14"/>
    </row>
    <row r="63" spans="2:8" ht="14.25">
      <c r="B63" s="12"/>
      <c r="C63" s="12"/>
      <c r="D63" s="13" t="s">
        <v>66</v>
      </c>
      <c r="E63" s="14">
        <v>1000</v>
      </c>
      <c r="F63" s="14"/>
      <c r="G63" s="14">
        <f t="shared" si="0"/>
        <v>1000</v>
      </c>
      <c r="H63" s="14"/>
    </row>
    <row r="64" spans="2:8" ht="14.25">
      <c r="B64" s="12"/>
      <c r="C64" s="12"/>
      <c r="D64" s="13" t="s">
        <v>67</v>
      </c>
      <c r="E64" s="14">
        <v>1000</v>
      </c>
      <c r="F64" s="14"/>
      <c r="G64" s="14">
        <f t="shared" si="0"/>
        <v>1000</v>
      </c>
      <c r="H64" s="14"/>
    </row>
    <row r="65" spans="2:8" ht="14.25">
      <c r="B65" s="12"/>
      <c r="C65" s="12"/>
      <c r="D65" s="13" t="s">
        <v>68</v>
      </c>
      <c r="E65" s="14">
        <v>31000</v>
      </c>
      <c r="F65" s="14">
        <v>30353</v>
      </c>
      <c r="G65" s="14">
        <f t="shared" si="0"/>
        <v>647</v>
      </c>
      <c r="H65" s="14"/>
    </row>
    <row r="66" spans="2:8" ht="14.25">
      <c r="B66" s="12"/>
      <c r="C66" s="12"/>
      <c r="D66" s="13" t="s">
        <v>69</v>
      </c>
      <c r="E66" s="14">
        <v>1000</v>
      </c>
      <c r="F66" s="14"/>
      <c r="G66" s="14">
        <f t="shared" si="0"/>
        <v>1000</v>
      </c>
      <c r="H66" s="14"/>
    </row>
    <row r="67" spans="2:8" ht="14.25">
      <c r="B67" s="12"/>
      <c r="C67" s="12"/>
      <c r="D67" s="13" t="s">
        <v>70</v>
      </c>
      <c r="E67" s="14">
        <v>1000</v>
      </c>
      <c r="F67" s="14"/>
      <c r="G67" s="14">
        <f t="shared" si="0"/>
        <v>1000</v>
      </c>
      <c r="H67" s="14"/>
    </row>
    <row r="68" spans="2:8" ht="14.25">
      <c r="B68" s="12"/>
      <c r="C68" s="12"/>
      <c r="D68" s="13" t="s">
        <v>71</v>
      </c>
      <c r="E68" s="14">
        <v>1000</v>
      </c>
      <c r="F68" s="14">
        <v>1400</v>
      </c>
      <c r="G68" s="14">
        <f t="shared" si="0"/>
        <v>-400</v>
      </c>
      <c r="H68" s="14"/>
    </row>
    <row r="69" spans="2:8" ht="14.25">
      <c r="B69" s="12"/>
      <c r="C69" s="12"/>
      <c r="D69" s="13" t="s">
        <v>60</v>
      </c>
      <c r="E69" s="14">
        <v>1000</v>
      </c>
      <c r="F69" s="14"/>
      <c r="G69" s="14">
        <f t="shared" si="0"/>
        <v>1000</v>
      </c>
      <c r="H69" s="14"/>
    </row>
    <row r="70" spans="2:8" ht="14.25">
      <c r="B70" s="12"/>
      <c r="C70" s="12"/>
      <c r="D70" s="13" t="s">
        <v>72</v>
      </c>
      <c r="E70" s="14">
        <v>5000</v>
      </c>
      <c r="F70" s="14">
        <v>15360</v>
      </c>
      <c r="G70" s="14">
        <f t="shared" si="0"/>
        <v>-10360</v>
      </c>
      <c r="H70" s="14"/>
    </row>
    <row r="71" spans="2:8" ht="14.25">
      <c r="B71" s="12"/>
      <c r="C71" s="12"/>
      <c r="D71" s="13" t="s">
        <v>73</v>
      </c>
      <c r="E71" s="14">
        <v>1000</v>
      </c>
      <c r="F71" s="14">
        <v>718</v>
      </c>
      <c r="G71" s="14">
        <f t="shared" ref="G71:G102" si="1">E71-F71</f>
        <v>282</v>
      </c>
      <c r="H71" s="14"/>
    </row>
    <row r="72" spans="2:8" ht="14.25">
      <c r="B72" s="12"/>
      <c r="C72" s="12"/>
      <c r="D72" s="13" t="s">
        <v>74</v>
      </c>
      <c r="E72" s="14">
        <v>1000</v>
      </c>
      <c r="F72" s="14"/>
      <c r="G72" s="14">
        <f t="shared" si="1"/>
        <v>1000</v>
      </c>
      <c r="H72" s="14"/>
    </row>
    <row r="73" spans="2:8" ht="14.25">
      <c r="B73" s="12"/>
      <c r="C73" s="12"/>
      <c r="D73" s="13" t="s">
        <v>75</v>
      </c>
      <c r="E73" s="14">
        <v>1000</v>
      </c>
      <c r="F73" s="14"/>
      <c r="G73" s="14">
        <f t="shared" si="1"/>
        <v>1000</v>
      </c>
      <c r="H73" s="14"/>
    </row>
    <row r="74" spans="2:8" ht="14.25">
      <c r="B74" s="12"/>
      <c r="C74" s="12"/>
      <c r="D74" s="13" t="s">
        <v>76</v>
      </c>
      <c r="E74" s="14">
        <v>1000</v>
      </c>
      <c r="F74" s="14"/>
      <c r="G74" s="14">
        <f t="shared" si="1"/>
        <v>1000</v>
      </c>
      <c r="H74" s="14"/>
    </row>
    <row r="75" spans="2:8" ht="14.25">
      <c r="B75" s="12"/>
      <c r="C75" s="12"/>
      <c r="D75" s="13" t="s">
        <v>77</v>
      </c>
      <c r="E75" s="14">
        <v>5000</v>
      </c>
      <c r="F75" s="14">
        <v>5884</v>
      </c>
      <c r="G75" s="14">
        <f t="shared" si="1"/>
        <v>-884</v>
      </c>
      <c r="H75" s="14"/>
    </row>
    <row r="76" spans="2:8" ht="14.25">
      <c r="B76" s="12"/>
      <c r="C76" s="12"/>
      <c r="D76" s="13" t="s">
        <v>78</v>
      </c>
      <c r="E76" s="14">
        <v>1000</v>
      </c>
      <c r="F76" s="14"/>
      <c r="G76" s="14">
        <f t="shared" si="1"/>
        <v>1000</v>
      </c>
      <c r="H76" s="14"/>
    </row>
    <row r="77" spans="2:8" ht="14.25">
      <c r="B77" s="12"/>
      <c r="C77" s="12"/>
      <c r="D77" s="13" t="s">
        <v>79</v>
      </c>
      <c r="E77" s="14">
        <v>1000</v>
      </c>
      <c r="F77" s="14"/>
      <c r="G77" s="14">
        <f t="shared" si="1"/>
        <v>1000</v>
      </c>
      <c r="H77" s="14"/>
    </row>
    <row r="78" spans="2:8" ht="14.25">
      <c r="B78" s="12"/>
      <c r="C78" s="12"/>
      <c r="D78" s="13" t="s">
        <v>80</v>
      </c>
      <c r="E78" s="14"/>
      <c r="F78" s="14"/>
      <c r="G78" s="14">
        <f t="shared" si="1"/>
        <v>0</v>
      </c>
      <c r="H78" s="14"/>
    </row>
    <row r="79" spans="2:8" ht="14.25">
      <c r="B79" s="12"/>
      <c r="C79" s="12"/>
      <c r="D79" s="13" t="s">
        <v>81</v>
      </c>
      <c r="E79" s="14">
        <v>10000</v>
      </c>
      <c r="F79" s="14"/>
      <c r="G79" s="14">
        <f t="shared" si="1"/>
        <v>10000</v>
      </c>
      <c r="H79" s="14"/>
    </row>
    <row r="80" spans="2:8" ht="14.25">
      <c r="B80" s="12"/>
      <c r="C80" s="12"/>
      <c r="D80" s="13" t="s">
        <v>82</v>
      </c>
      <c r="E80" s="14">
        <v>1000</v>
      </c>
      <c r="F80" s="14"/>
      <c r="G80" s="14">
        <f t="shared" si="1"/>
        <v>1000</v>
      </c>
      <c r="H80" s="14"/>
    </row>
    <row r="81" spans="2:8" ht="14.25">
      <c r="B81" s="12"/>
      <c r="C81" s="12"/>
      <c r="D81" s="13" t="s">
        <v>83</v>
      </c>
      <c r="E81" s="14">
        <v>1000</v>
      </c>
      <c r="F81" s="14"/>
      <c r="G81" s="14">
        <f t="shared" si="1"/>
        <v>1000</v>
      </c>
      <c r="H81" s="14"/>
    </row>
    <row r="82" spans="2:8" ht="14.25">
      <c r="B82" s="12"/>
      <c r="C82" s="12"/>
      <c r="D82" s="13" t="s">
        <v>84</v>
      </c>
      <c r="E82" s="14">
        <v>1000</v>
      </c>
      <c r="F82" s="14"/>
      <c r="G82" s="14">
        <f t="shared" si="1"/>
        <v>1000</v>
      </c>
      <c r="H82" s="14"/>
    </row>
    <row r="83" spans="2:8" ht="14.25">
      <c r="B83" s="12"/>
      <c r="C83" s="12"/>
      <c r="D83" s="13" t="s">
        <v>63</v>
      </c>
      <c r="E83" s="14">
        <v>20000</v>
      </c>
      <c r="F83" s="14">
        <v>10000</v>
      </c>
      <c r="G83" s="14">
        <f t="shared" si="1"/>
        <v>10000</v>
      </c>
      <c r="H83" s="14"/>
    </row>
    <row r="84" spans="2:8" ht="14.25">
      <c r="B84" s="12"/>
      <c r="C84" s="12"/>
      <c r="D84" s="13" t="s">
        <v>85</v>
      </c>
      <c r="E84" s="14"/>
      <c r="F84" s="14">
        <v>3285</v>
      </c>
      <c r="G84" s="14">
        <f t="shared" si="1"/>
        <v>-3285</v>
      </c>
      <c r="H84" s="14"/>
    </row>
    <row r="85" spans="2:8" ht="14.25">
      <c r="B85" s="12"/>
      <c r="C85" s="15"/>
      <c r="D85" s="16" t="s">
        <v>86</v>
      </c>
      <c r="E85" s="17">
        <f>+E37+E44+E61+E84</f>
        <v>9822000</v>
      </c>
      <c r="F85" s="17">
        <f>+F37+F44+F61+F84</f>
        <v>10172364</v>
      </c>
      <c r="G85" s="17">
        <f t="shared" si="1"/>
        <v>-350364</v>
      </c>
      <c r="H85" s="17"/>
    </row>
    <row r="86" spans="2:8" ht="14.25">
      <c r="B86" s="15"/>
      <c r="C86" s="18" t="s">
        <v>87</v>
      </c>
      <c r="D86" s="19"/>
      <c r="E86" s="20">
        <f xml:space="preserve"> +E36 - E85</f>
        <v>-1361000</v>
      </c>
      <c r="F86" s="20">
        <f xml:space="preserve"> +F36 - F85</f>
        <v>-344925</v>
      </c>
      <c r="G86" s="20">
        <f t="shared" si="1"/>
        <v>-1016075</v>
      </c>
      <c r="H86" s="20"/>
    </row>
    <row r="87" spans="2:8" ht="14.25">
      <c r="B87" s="9" t="s">
        <v>88</v>
      </c>
      <c r="C87" s="9" t="s">
        <v>10</v>
      </c>
      <c r="D87" s="13" t="s">
        <v>89</v>
      </c>
      <c r="E87" s="14"/>
      <c r="F87" s="14"/>
      <c r="G87" s="14">
        <f t="shared" si="1"/>
        <v>0</v>
      </c>
      <c r="H87" s="14"/>
    </row>
    <row r="88" spans="2:8" ht="14.25">
      <c r="B88" s="12"/>
      <c r="C88" s="15"/>
      <c r="D88" s="16" t="s">
        <v>90</v>
      </c>
      <c r="E88" s="17">
        <f>+E87</f>
        <v>0</v>
      </c>
      <c r="F88" s="17">
        <f>+F87</f>
        <v>0</v>
      </c>
      <c r="G88" s="17">
        <f t="shared" si="1"/>
        <v>0</v>
      </c>
      <c r="H88" s="17"/>
    </row>
    <row r="89" spans="2:8" ht="14.25">
      <c r="B89" s="12"/>
      <c r="C89" s="9" t="s">
        <v>39</v>
      </c>
      <c r="D89" s="13" t="s">
        <v>91</v>
      </c>
      <c r="E89" s="14">
        <f>+E90+E91</f>
        <v>0</v>
      </c>
      <c r="F89" s="14">
        <f>+F90+F91</f>
        <v>0</v>
      </c>
      <c r="G89" s="14">
        <f t="shared" si="1"/>
        <v>0</v>
      </c>
      <c r="H89" s="14"/>
    </row>
    <row r="90" spans="2:8" ht="14.25">
      <c r="B90" s="12"/>
      <c r="C90" s="12"/>
      <c r="D90" s="13" t="s">
        <v>92</v>
      </c>
      <c r="E90" s="14"/>
      <c r="F90" s="14"/>
      <c r="G90" s="14">
        <f t="shared" si="1"/>
        <v>0</v>
      </c>
      <c r="H90" s="14"/>
    </row>
    <row r="91" spans="2:8" ht="14.25">
      <c r="B91" s="12"/>
      <c r="C91" s="12"/>
      <c r="D91" s="13" t="s">
        <v>93</v>
      </c>
      <c r="E91" s="14"/>
      <c r="F91" s="14"/>
      <c r="G91" s="14">
        <f t="shared" si="1"/>
        <v>0</v>
      </c>
      <c r="H91" s="14"/>
    </row>
    <row r="92" spans="2:8" ht="14.25">
      <c r="B92" s="12"/>
      <c r="C92" s="12"/>
      <c r="D92" s="13" t="s">
        <v>94</v>
      </c>
      <c r="E92" s="14">
        <f>+E93</f>
        <v>600000</v>
      </c>
      <c r="F92" s="14">
        <f>+F93</f>
        <v>600000</v>
      </c>
      <c r="G92" s="14">
        <f t="shared" si="1"/>
        <v>0</v>
      </c>
      <c r="H92" s="14"/>
    </row>
    <row r="93" spans="2:8" ht="14.25">
      <c r="B93" s="12"/>
      <c r="C93" s="12"/>
      <c r="D93" s="13" t="s">
        <v>95</v>
      </c>
      <c r="E93" s="14">
        <v>600000</v>
      </c>
      <c r="F93" s="14">
        <v>600000</v>
      </c>
      <c r="G93" s="14">
        <f t="shared" si="1"/>
        <v>0</v>
      </c>
      <c r="H93" s="14"/>
    </row>
    <row r="94" spans="2:8" ht="14.25">
      <c r="B94" s="12"/>
      <c r="C94" s="15"/>
      <c r="D94" s="16" t="s">
        <v>96</v>
      </c>
      <c r="E94" s="17">
        <f>+E89+E92</f>
        <v>600000</v>
      </c>
      <c r="F94" s="17">
        <f>+F89+F92</f>
        <v>600000</v>
      </c>
      <c r="G94" s="17">
        <f t="shared" si="1"/>
        <v>0</v>
      </c>
      <c r="H94" s="17"/>
    </row>
    <row r="95" spans="2:8" ht="14.25">
      <c r="B95" s="15"/>
      <c r="C95" s="21" t="s">
        <v>97</v>
      </c>
      <c r="D95" s="19"/>
      <c r="E95" s="20">
        <f xml:space="preserve"> +E88 - E94</f>
        <v>-600000</v>
      </c>
      <c r="F95" s="20">
        <f xml:space="preserve"> +F88 - F94</f>
        <v>-600000</v>
      </c>
      <c r="G95" s="20">
        <f t="shared" si="1"/>
        <v>0</v>
      </c>
      <c r="H95" s="20"/>
    </row>
    <row r="96" spans="2:8" ht="14.25">
      <c r="B96" s="9" t="s">
        <v>98</v>
      </c>
      <c r="C96" s="9" t="s">
        <v>10</v>
      </c>
      <c r="D96" s="13" t="s">
        <v>99</v>
      </c>
      <c r="E96" s="14">
        <v>2000000</v>
      </c>
      <c r="F96" s="14">
        <v>635900</v>
      </c>
      <c r="G96" s="14">
        <f t="shared" si="1"/>
        <v>1364100</v>
      </c>
      <c r="H96" s="14"/>
    </row>
    <row r="97" spans="2:8" ht="14.25">
      <c r="B97" s="12"/>
      <c r="C97" s="12"/>
      <c r="D97" s="13" t="s">
        <v>100</v>
      </c>
      <c r="E97" s="14"/>
      <c r="F97" s="14">
        <v>2096291</v>
      </c>
      <c r="G97" s="14">
        <f t="shared" si="1"/>
        <v>-2096291</v>
      </c>
      <c r="H97" s="14"/>
    </row>
    <row r="98" spans="2:8" ht="14.25">
      <c r="B98" s="12"/>
      <c r="C98" s="15"/>
      <c r="D98" s="16" t="s">
        <v>101</v>
      </c>
      <c r="E98" s="17">
        <f>+E96+E97</f>
        <v>2000000</v>
      </c>
      <c r="F98" s="17">
        <f>+F96+F97</f>
        <v>2732191</v>
      </c>
      <c r="G98" s="17">
        <f t="shared" si="1"/>
        <v>-732191</v>
      </c>
      <c r="H98" s="17"/>
    </row>
    <row r="99" spans="2:8" ht="14.25">
      <c r="B99" s="12"/>
      <c r="C99" s="9" t="s">
        <v>39</v>
      </c>
      <c r="D99" s="22" t="s">
        <v>102</v>
      </c>
      <c r="E99" s="23"/>
      <c r="F99" s="23"/>
      <c r="G99" s="23">
        <f t="shared" si="1"/>
        <v>0</v>
      </c>
      <c r="H99" s="23"/>
    </row>
    <row r="100" spans="2:8" ht="14.25">
      <c r="B100" s="12"/>
      <c r="C100" s="12"/>
      <c r="D100" s="22" t="s">
        <v>103</v>
      </c>
      <c r="E100" s="23"/>
      <c r="F100" s="23">
        <v>150000</v>
      </c>
      <c r="G100" s="23">
        <f t="shared" si="1"/>
        <v>-150000</v>
      </c>
      <c r="H100" s="23"/>
    </row>
    <row r="101" spans="2:8" ht="14.25">
      <c r="B101" s="12"/>
      <c r="C101" s="15"/>
      <c r="D101" s="24" t="s">
        <v>104</v>
      </c>
      <c r="E101" s="25">
        <f>+E99+E100</f>
        <v>0</v>
      </c>
      <c r="F101" s="25">
        <f>+F99+F100</f>
        <v>150000</v>
      </c>
      <c r="G101" s="25">
        <f t="shared" si="1"/>
        <v>-150000</v>
      </c>
      <c r="H101" s="25"/>
    </row>
    <row r="102" spans="2:8" ht="14.25">
      <c r="B102" s="15"/>
      <c r="C102" s="21" t="s">
        <v>105</v>
      </c>
      <c r="D102" s="19"/>
      <c r="E102" s="20">
        <f xml:space="preserve"> +E98 - E101</f>
        <v>2000000</v>
      </c>
      <c r="F102" s="20">
        <f xml:space="preserve"> +F98 - F101</f>
        <v>2582191</v>
      </c>
      <c r="G102" s="20">
        <f t="shared" si="1"/>
        <v>-582191</v>
      </c>
      <c r="H102" s="20"/>
    </row>
    <row r="103" spans="2:8" ht="14.25">
      <c r="B103" s="26" t="s">
        <v>106</v>
      </c>
      <c r="C103" s="27"/>
      <c r="D103" s="28"/>
      <c r="E103" s="29"/>
      <c r="F103" s="29"/>
      <c r="G103" s="29">
        <f>E103 + E104</f>
        <v>0</v>
      </c>
      <c r="H103" s="29"/>
    </row>
    <row r="104" spans="2:8" ht="14.25">
      <c r="B104" s="30"/>
      <c r="C104" s="31"/>
      <c r="D104" s="32"/>
      <c r="E104" s="33"/>
      <c r="F104" s="33"/>
      <c r="G104" s="33"/>
      <c r="H104" s="33"/>
    </row>
    <row r="105" spans="2:8" ht="14.25">
      <c r="B105" s="21" t="s">
        <v>107</v>
      </c>
      <c r="C105" s="18"/>
      <c r="D105" s="19"/>
      <c r="E105" s="20">
        <f xml:space="preserve"> +E86 +E95 +E102 - (E103 + E104)</f>
        <v>39000</v>
      </c>
      <c r="F105" s="20">
        <f xml:space="preserve"> +F86 +F95 +F102 - (F103 + F104)</f>
        <v>1637266</v>
      </c>
      <c r="G105" s="20">
        <f t="shared" ref="G105:G107" si="2">E105-F105</f>
        <v>-1598266</v>
      </c>
      <c r="H105" s="20"/>
    </row>
    <row r="106" spans="2:8" ht="14.25">
      <c r="B106" s="21" t="s">
        <v>108</v>
      </c>
      <c r="C106" s="18"/>
      <c r="D106" s="19"/>
      <c r="E106" s="20">
        <v>1499123</v>
      </c>
      <c r="F106" s="20">
        <v>1499123</v>
      </c>
      <c r="G106" s="20">
        <f t="shared" si="2"/>
        <v>0</v>
      </c>
      <c r="H106" s="20"/>
    </row>
    <row r="107" spans="2:8" ht="14.25">
      <c r="B107" s="21" t="s">
        <v>109</v>
      </c>
      <c r="C107" s="18"/>
      <c r="D107" s="19"/>
      <c r="E107" s="20">
        <f xml:space="preserve"> +E105 +E106</f>
        <v>1538123</v>
      </c>
      <c r="F107" s="20">
        <f xml:space="preserve"> +F105 +F106</f>
        <v>3136389</v>
      </c>
      <c r="G107" s="20">
        <f t="shared" si="2"/>
        <v>-1598266</v>
      </c>
      <c r="H107" s="20"/>
    </row>
  </sheetData>
  <mergeCells count="12">
    <mergeCell ref="B87:B95"/>
    <mergeCell ref="C87:C88"/>
    <mergeCell ref="C89:C94"/>
    <mergeCell ref="B96:B102"/>
    <mergeCell ref="C96:C98"/>
    <mergeCell ref="C99:C101"/>
    <mergeCell ref="B2:H2"/>
    <mergeCell ref="B3:H3"/>
    <mergeCell ref="B5:D5"/>
    <mergeCell ref="B6:B86"/>
    <mergeCell ref="C6:C36"/>
    <mergeCell ref="C37:C85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7"/>
  <sheetViews>
    <sheetView showGridLines="0" tabSelected="1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4" t="s">
        <v>113</v>
      </c>
      <c r="C2" s="4"/>
      <c r="D2" s="4"/>
      <c r="E2" s="4"/>
      <c r="F2" s="4"/>
      <c r="G2" s="4"/>
      <c r="H2" s="4"/>
    </row>
    <row r="3" spans="2:8" ht="21">
      <c r="B3" s="5" t="s">
        <v>111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2"/>
      <c r="G4" s="2"/>
      <c r="H4" s="6" t="s">
        <v>112</v>
      </c>
    </row>
    <row r="5" spans="2:8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25">
      <c r="B6" s="9" t="s">
        <v>9</v>
      </c>
      <c r="C6" s="9" t="s">
        <v>10</v>
      </c>
      <c r="D6" s="10" t="s">
        <v>11</v>
      </c>
      <c r="E6" s="11">
        <f>+E7+E11+E15+E19</f>
        <v>0</v>
      </c>
      <c r="F6" s="11">
        <f>+F7+F11+F15+F19</f>
        <v>0</v>
      </c>
      <c r="G6" s="11">
        <f>E6-F6</f>
        <v>0</v>
      </c>
      <c r="H6" s="11"/>
    </row>
    <row r="7" spans="2:8" ht="14.25">
      <c r="B7" s="12"/>
      <c r="C7" s="12"/>
      <c r="D7" s="13" t="s">
        <v>12</v>
      </c>
      <c r="E7" s="14">
        <f>+E8+E9+E10</f>
        <v>0</v>
      </c>
      <c r="F7" s="14">
        <f>+F8+F9+F10</f>
        <v>0</v>
      </c>
      <c r="G7" s="14">
        <f t="shared" ref="G7:G70" si="0">E7-F7</f>
        <v>0</v>
      </c>
      <c r="H7" s="14"/>
    </row>
    <row r="8" spans="2:8" ht="14.25">
      <c r="B8" s="12"/>
      <c r="C8" s="12"/>
      <c r="D8" s="13" t="s">
        <v>13</v>
      </c>
      <c r="E8" s="14"/>
      <c r="F8" s="14"/>
      <c r="G8" s="14">
        <f t="shared" si="0"/>
        <v>0</v>
      </c>
      <c r="H8" s="14"/>
    </row>
    <row r="9" spans="2:8" ht="14.25">
      <c r="B9" s="12"/>
      <c r="C9" s="12"/>
      <c r="D9" s="13" t="s">
        <v>14</v>
      </c>
      <c r="E9" s="14"/>
      <c r="F9" s="14"/>
      <c r="G9" s="14">
        <f t="shared" si="0"/>
        <v>0</v>
      </c>
      <c r="H9" s="14"/>
    </row>
    <row r="10" spans="2:8" ht="14.25">
      <c r="B10" s="12"/>
      <c r="C10" s="12"/>
      <c r="D10" s="13" t="s">
        <v>15</v>
      </c>
      <c r="E10" s="14"/>
      <c r="F10" s="14"/>
      <c r="G10" s="14">
        <f t="shared" si="0"/>
        <v>0</v>
      </c>
      <c r="H10" s="14"/>
    </row>
    <row r="11" spans="2:8" ht="14.25">
      <c r="B11" s="12"/>
      <c r="C11" s="12"/>
      <c r="D11" s="13" t="s">
        <v>16</v>
      </c>
      <c r="E11" s="14">
        <f>+E12+E13+E14</f>
        <v>0</v>
      </c>
      <c r="F11" s="14">
        <f>+F12+F13+F14</f>
        <v>0</v>
      </c>
      <c r="G11" s="14">
        <f t="shared" si="0"/>
        <v>0</v>
      </c>
      <c r="H11" s="14"/>
    </row>
    <row r="12" spans="2:8" ht="14.25">
      <c r="B12" s="12"/>
      <c r="C12" s="12"/>
      <c r="D12" s="13" t="s">
        <v>13</v>
      </c>
      <c r="E12" s="14"/>
      <c r="F12" s="14"/>
      <c r="G12" s="14">
        <f t="shared" si="0"/>
        <v>0</v>
      </c>
      <c r="H12" s="14"/>
    </row>
    <row r="13" spans="2:8" ht="14.25">
      <c r="B13" s="12"/>
      <c r="C13" s="12"/>
      <c r="D13" s="13" t="s">
        <v>17</v>
      </c>
      <c r="E13" s="14"/>
      <c r="F13" s="14"/>
      <c r="G13" s="14">
        <f t="shared" si="0"/>
        <v>0</v>
      </c>
      <c r="H13" s="14"/>
    </row>
    <row r="14" spans="2:8" ht="14.25">
      <c r="B14" s="12"/>
      <c r="C14" s="12"/>
      <c r="D14" s="13" t="s">
        <v>18</v>
      </c>
      <c r="E14" s="14"/>
      <c r="F14" s="14"/>
      <c r="G14" s="14">
        <f t="shared" si="0"/>
        <v>0</v>
      </c>
      <c r="H14" s="14"/>
    </row>
    <row r="15" spans="2:8" ht="14.25">
      <c r="B15" s="12"/>
      <c r="C15" s="12"/>
      <c r="D15" s="13" t="s">
        <v>19</v>
      </c>
      <c r="E15" s="14">
        <f>+E16+E17+E18</f>
        <v>0</v>
      </c>
      <c r="F15" s="14">
        <f>+F16+F17+F18</f>
        <v>0</v>
      </c>
      <c r="G15" s="14">
        <f t="shared" si="0"/>
        <v>0</v>
      </c>
      <c r="H15" s="14"/>
    </row>
    <row r="16" spans="2:8" ht="14.25">
      <c r="B16" s="12"/>
      <c r="C16" s="12"/>
      <c r="D16" s="13" t="s">
        <v>20</v>
      </c>
      <c r="E16" s="14"/>
      <c r="F16" s="14"/>
      <c r="G16" s="14">
        <f t="shared" si="0"/>
        <v>0</v>
      </c>
      <c r="H16" s="14"/>
    </row>
    <row r="17" spans="2:8" ht="14.25">
      <c r="B17" s="12"/>
      <c r="C17" s="12"/>
      <c r="D17" s="13" t="s">
        <v>21</v>
      </c>
      <c r="E17" s="14"/>
      <c r="F17" s="14"/>
      <c r="G17" s="14">
        <f t="shared" si="0"/>
        <v>0</v>
      </c>
      <c r="H17" s="14"/>
    </row>
    <row r="18" spans="2:8" ht="14.25">
      <c r="B18" s="12"/>
      <c r="C18" s="12"/>
      <c r="D18" s="13" t="s">
        <v>22</v>
      </c>
      <c r="E18" s="14"/>
      <c r="F18" s="14"/>
      <c r="G18" s="14">
        <f t="shared" si="0"/>
        <v>0</v>
      </c>
      <c r="H18" s="14"/>
    </row>
    <row r="19" spans="2:8" ht="14.25">
      <c r="B19" s="12"/>
      <c r="C19" s="12"/>
      <c r="D19" s="13" t="s">
        <v>23</v>
      </c>
      <c r="E19" s="14">
        <f>+E20+E21</f>
        <v>0</v>
      </c>
      <c r="F19" s="14">
        <f>+F20+F21</f>
        <v>0</v>
      </c>
      <c r="G19" s="14">
        <f t="shared" si="0"/>
        <v>0</v>
      </c>
      <c r="H19" s="14"/>
    </row>
    <row r="20" spans="2:8" ht="14.25">
      <c r="B20" s="12"/>
      <c r="C20" s="12"/>
      <c r="D20" s="13" t="s">
        <v>24</v>
      </c>
      <c r="E20" s="14"/>
      <c r="F20" s="14"/>
      <c r="G20" s="14">
        <f t="shared" si="0"/>
        <v>0</v>
      </c>
      <c r="H20" s="14"/>
    </row>
    <row r="21" spans="2:8" ht="14.25">
      <c r="B21" s="12"/>
      <c r="C21" s="12"/>
      <c r="D21" s="13" t="s">
        <v>25</v>
      </c>
      <c r="E21" s="14"/>
      <c r="F21" s="14"/>
      <c r="G21" s="14">
        <f t="shared" si="0"/>
        <v>0</v>
      </c>
      <c r="H21" s="14"/>
    </row>
    <row r="22" spans="2:8" ht="14.25">
      <c r="B22" s="12"/>
      <c r="C22" s="12"/>
      <c r="D22" s="13" t="s">
        <v>26</v>
      </c>
      <c r="E22" s="14">
        <f>+E23</f>
        <v>5967000</v>
      </c>
      <c r="F22" s="14">
        <f>+F23</f>
        <v>6172500</v>
      </c>
      <c r="G22" s="14">
        <f t="shared" si="0"/>
        <v>-205500</v>
      </c>
      <c r="H22" s="14"/>
    </row>
    <row r="23" spans="2:8" ht="14.25">
      <c r="B23" s="12"/>
      <c r="C23" s="12"/>
      <c r="D23" s="13" t="s">
        <v>27</v>
      </c>
      <c r="E23" s="14">
        <f>+E24+E25</f>
        <v>5967000</v>
      </c>
      <c r="F23" s="14">
        <f>+F24+F25</f>
        <v>6172500</v>
      </c>
      <c r="G23" s="14">
        <f t="shared" si="0"/>
        <v>-205500</v>
      </c>
      <c r="H23" s="14"/>
    </row>
    <row r="24" spans="2:8" ht="14.25">
      <c r="B24" s="12"/>
      <c r="C24" s="12"/>
      <c r="D24" s="13" t="s">
        <v>28</v>
      </c>
      <c r="E24" s="14">
        <v>5966000</v>
      </c>
      <c r="F24" s="14">
        <v>5992500</v>
      </c>
      <c r="G24" s="14">
        <f t="shared" si="0"/>
        <v>-26500</v>
      </c>
      <c r="H24" s="14"/>
    </row>
    <row r="25" spans="2:8" ht="14.25">
      <c r="B25" s="12"/>
      <c r="C25" s="12"/>
      <c r="D25" s="13" t="s">
        <v>29</v>
      </c>
      <c r="E25" s="14">
        <v>1000</v>
      </c>
      <c r="F25" s="14">
        <v>180000</v>
      </c>
      <c r="G25" s="14">
        <f t="shared" si="0"/>
        <v>-179000</v>
      </c>
      <c r="H25" s="14"/>
    </row>
    <row r="26" spans="2:8" ht="14.25">
      <c r="B26" s="12"/>
      <c r="C26" s="12"/>
      <c r="D26" s="13" t="s">
        <v>30</v>
      </c>
      <c r="E26" s="14">
        <f>+E27</f>
        <v>0</v>
      </c>
      <c r="F26" s="14">
        <f>+F27</f>
        <v>0</v>
      </c>
      <c r="G26" s="14">
        <f t="shared" si="0"/>
        <v>0</v>
      </c>
      <c r="H26" s="14"/>
    </row>
    <row r="27" spans="2:8" ht="14.25">
      <c r="B27" s="12"/>
      <c r="C27" s="12"/>
      <c r="D27" s="13" t="s">
        <v>23</v>
      </c>
      <c r="E27" s="14">
        <f>+E28</f>
        <v>0</v>
      </c>
      <c r="F27" s="14">
        <f>+F28</f>
        <v>0</v>
      </c>
      <c r="G27" s="14">
        <f t="shared" si="0"/>
        <v>0</v>
      </c>
      <c r="H27" s="14"/>
    </row>
    <row r="28" spans="2:8" ht="14.25">
      <c r="B28" s="12"/>
      <c r="C28" s="12"/>
      <c r="D28" s="13" t="s">
        <v>25</v>
      </c>
      <c r="E28" s="14"/>
      <c r="F28" s="14"/>
      <c r="G28" s="14">
        <f t="shared" si="0"/>
        <v>0</v>
      </c>
      <c r="H28" s="14"/>
    </row>
    <row r="29" spans="2:8" ht="14.25">
      <c r="B29" s="12"/>
      <c r="C29" s="12"/>
      <c r="D29" s="13" t="s">
        <v>31</v>
      </c>
      <c r="E29" s="14">
        <f>+E30</f>
        <v>1000</v>
      </c>
      <c r="F29" s="14">
        <f>+F30</f>
        <v>0</v>
      </c>
      <c r="G29" s="14">
        <f t="shared" si="0"/>
        <v>1000</v>
      </c>
      <c r="H29" s="14"/>
    </row>
    <row r="30" spans="2:8" ht="14.25">
      <c r="B30" s="12"/>
      <c r="C30" s="12"/>
      <c r="D30" s="13" t="s">
        <v>32</v>
      </c>
      <c r="E30" s="14">
        <v>1000</v>
      </c>
      <c r="F30" s="14"/>
      <c r="G30" s="14">
        <f t="shared" si="0"/>
        <v>1000</v>
      </c>
      <c r="H30" s="14"/>
    </row>
    <row r="31" spans="2:8" ht="14.25">
      <c r="B31" s="12"/>
      <c r="C31" s="12"/>
      <c r="D31" s="13" t="s">
        <v>33</v>
      </c>
      <c r="E31" s="14">
        <v>1000</v>
      </c>
      <c r="F31" s="14">
        <v>4</v>
      </c>
      <c r="G31" s="14">
        <f t="shared" si="0"/>
        <v>996</v>
      </c>
      <c r="H31" s="14"/>
    </row>
    <row r="32" spans="2:8" ht="14.25">
      <c r="B32" s="12"/>
      <c r="C32" s="12"/>
      <c r="D32" s="13" t="s">
        <v>34</v>
      </c>
      <c r="E32" s="14">
        <f>+E33+E34+E35</f>
        <v>1000</v>
      </c>
      <c r="F32" s="14">
        <f>+F33+F34+F35</f>
        <v>0</v>
      </c>
      <c r="G32" s="14">
        <f t="shared" si="0"/>
        <v>1000</v>
      </c>
      <c r="H32" s="14"/>
    </row>
    <row r="33" spans="2:8" ht="14.25">
      <c r="B33" s="12"/>
      <c r="C33" s="12"/>
      <c r="D33" s="13" t="s">
        <v>35</v>
      </c>
      <c r="E33" s="14"/>
      <c r="F33" s="14"/>
      <c r="G33" s="14">
        <f t="shared" si="0"/>
        <v>0</v>
      </c>
      <c r="H33" s="14"/>
    </row>
    <row r="34" spans="2:8" ht="14.25">
      <c r="B34" s="12"/>
      <c r="C34" s="12"/>
      <c r="D34" s="13" t="s">
        <v>36</v>
      </c>
      <c r="E34" s="14"/>
      <c r="F34" s="14"/>
      <c r="G34" s="14">
        <f t="shared" si="0"/>
        <v>0</v>
      </c>
      <c r="H34" s="14"/>
    </row>
    <row r="35" spans="2:8" ht="14.25">
      <c r="B35" s="12"/>
      <c r="C35" s="12"/>
      <c r="D35" s="13" t="s">
        <v>37</v>
      </c>
      <c r="E35" s="14">
        <v>1000</v>
      </c>
      <c r="F35" s="14"/>
      <c r="G35" s="14">
        <f t="shared" si="0"/>
        <v>1000</v>
      </c>
      <c r="H35" s="14"/>
    </row>
    <row r="36" spans="2:8" ht="14.25">
      <c r="B36" s="12"/>
      <c r="C36" s="15"/>
      <c r="D36" s="16" t="s">
        <v>38</v>
      </c>
      <c r="E36" s="17">
        <f>+E6+E22+E26+E29+E31+E32</f>
        <v>5970000</v>
      </c>
      <c r="F36" s="17">
        <f>+F6+F22+F26+F29+F31+F32</f>
        <v>6172504</v>
      </c>
      <c r="G36" s="17">
        <f t="shared" si="0"/>
        <v>-202504</v>
      </c>
      <c r="H36" s="17"/>
    </row>
    <row r="37" spans="2:8" ht="14.25">
      <c r="B37" s="12"/>
      <c r="C37" s="9" t="s">
        <v>39</v>
      </c>
      <c r="D37" s="13" t="s">
        <v>40</v>
      </c>
      <c r="E37" s="14">
        <f>+E38+E39+E40+E41+E42+E43</f>
        <v>0</v>
      </c>
      <c r="F37" s="14">
        <f>+F38+F39+F40+F41+F42+F43</f>
        <v>0</v>
      </c>
      <c r="G37" s="14">
        <f t="shared" si="0"/>
        <v>0</v>
      </c>
      <c r="H37" s="14"/>
    </row>
    <row r="38" spans="2:8" ht="14.25">
      <c r="B38" s="12"/>
      <c r="C38" s="12"/>
      <c r="D38" s="13" t="s">
        <v>41</v>
      </c>
      <c r="E38" s="14"/>
      <c r="F38" s="14"/>
      <c r="G38" s="14">
        <f t="shared" si="0"/>
        <v>0</v>
      </c>
      <c r="H38" s="14"/>
    </row>
    <row r="39" spans="2:8" ht="14.25">
      <c r="B39" s="12"/>
      <c r="C39" s="12"/>
      <c r="D39" s="13" t="s">
        <v>42</v>
      </c>
      <c r="E39" s="14"/>
      <c r="F39" s="14"/>
      <c r="G39" s="14">
        <f t="shared" si="0"/>
        <v>0</v>
      </c>
      <c r="H39" s="14"/>
    </row>
    <row r="40" spans="2:8" ht="14.25">
      <c r="B40" s="12"/>
      <c r="C40" s="12"/>
      <c r="D40" s="13" t="s">
        <v>43</v>
      </c>
      <c r="E40" s="14"/>
      <c r="F40" s="14"/>
      <c r="G40" s="14">
        <f t="shared" si="0"/>
        <v>0</v>
      </c>
      <c r="H40" s="14"/>
    </row>
    <row r="41" spans="2:8" ht="14.25">
      <c r="B41" s="12"/>
      <c r="C41" s="12"/>
      <c r="D41" s="13" t="s">
        <v>44</v>
      </c>
      <c r="E41" s="14"/>
      <c r="F41" s="14"/>
      <c r="G41" s="14">
        <f t="shared" si="0"/>
        <v>0</v>
      </c>
      <c r="H41" s="14"/>
    </row>
    <row r="42" spans="2:8" ht="14.25">
      <c r="B42" s="12"/>
      <c r="C42" s="12"/>
      <c r="D42" s="13" t="s">
        <v>45</v>
      </c>
      <c r="E42" s="14"/>
      <c r="F42" s="14"/>
      <c r="G42" s="14">
        <f t="shared" si="0"/>
        <v>0</v>
      </c>
      <c r="H42" s="14"/>
    </row>
    <row r="43" spans="2:8" ht="14.25">
      <c r="B43" s="12"/>
      <c r="C43" s="12"/>
      <c r="D43" s="13" t="s">
        <v>46</v>
      </c>
      <c r="E43" s="14"/>
      <c r="F43" s="14"/>
      <c r="G43" s="14">
        <f t="shared" si="0"/>
        <v>0</v>
      </c>
      <c r="H43" s="14"/>
    </row>
    <row r="44" spans="2:8" ht="14.25">
      <c r="B44" s="12"/>
      <c r="C44" s="12"/>
      <c r="D44" s="13" t="s">
        <v>47</v>
      </c>
      <c r="E44" s="14">
        <f>+E45+E46+E47+E48+E49+E50+E51+E52+E53+E54+E55+E56+E57+E58+E59+E60</f>
        <v>2275000</v>
      </c>
      <c r="F44" s="14">
        <f>+F45+F46+F47+F48+F49+F50+F51+F52+F53+F54+F55+F56+F57+F58+F59+F60</f>
        <v>2429269</v>
      </c>
      <c r="G44" s="14">
        <f t="shared" si="0"/>
        <v>-154269</v>
      </c>
      <c r="H44" s="14"/>
    </row>
    <row r="45" spans="2:8" ht="14.25">
      <c r="B45" s="12"/>
      <c r="C45" s="12"/>
      <c r="D45" s="13" t="s">
        <v>48</v>
      </c>
      <c r="E45" s="14">
        <v>30000</v>
      </c>
      <c r="F45" s="14"/>
      <c r="G45" s="14">
        <f t="shared" si="0"/>
        <v>30000</v>
      </c>
      <c r="H45" s="14"/>
    </row>
    <row r="46" spans="2:8" ht="14.25">
      <c r="B46" s="12"/>
      <c r="C46" s="12"/>
      <c r="D46" s="13" t="s">
        <v>49</v>
      </c>
      <c r="E46" s="14"/>
      <c r="F46" s="14"/>
      <c r="G46" s="14">
        <f t="shared" si="0"/>
        <v>0</v>
      </c>
      <c r="H46" s="14"/>
    </row>
    <row r="47" spans="2:8" ht="14.25">
      <c r="B47" s="12"/>
      <c r="C47" s="12"/>
      <c r="D47" s="13" t="s">
        <v>50</v>
      </c>
      <c r="E47" s="14"/>
      <c r="F47" s="14">
        <v>18000</v>
      </c>
      <c r="G47" s="14">
        <f t="shared" si="0"/>
        <v>-18000</v>
      </c>
      <c r="H47" s="14"/>
    </row>
    <row r="48" spans="2:8" ht="14.25">
      <c r="B48" s="12"/>
      <c r="C48" s="12"/>
      <c r="D48" s="13" t="s">
        <v>51</v>
      </c>
      <c r="E48" s="14"/>
      <c r="F48" s="14"/>
      <c r="G48" s="14">
        <f t="shared" si="0"/>
        <v>0</v>
      </c>
      <c r="H48" s="14"/>
    </row>
    <row r="49" spans="2:8" ht="14.25">
      <c r="B49" s="12"/>
      <c r="C49" s="12"/>
      <c r="D49" s="13" t="s">
        <v>52</v>
      </c>
      <c r="E49" s="14">
        <v>1000</v>
      </c>
      <c r="F49" s="14"/>
      <c r="G49" s="14">
        <f t="shared" si="0"/>
        <v>1000</v>
      </c>
      <c r="H49" s="14"/>
    </row>
    <row r="50" spans="2:8" ht="14.25">
      <c r="B50" s="12"/>
      <c r="C50" s="12"/>
      <c r="D50" s="13" t="s">
        <v>53</v>
      </c>
      <c r="E50" s="14"/>
      <c r="F50" s="14"/>
      <c r="G50" s="14">
        <f t="shared" si="0"/>
        <v>0</v>
      </c>
      <c r="H50" s="14"/>
    </row>
    <row r="51" spans="2:8" ht="14.25">
      <c r="B51" s="12"/>
      <c r="C51" s="12"/>
      <c r="D51" s="13" t="s">
        <v>54</v>
      </c>
      <c r="E51" s="14">
        <v>1000</v>
      </c>
      <c r="F51" s="14"/>
      <c r="G51" s="14">
        <f t="shared" si="0"/>
        <v>1000</v>
      </c>
      <c r="H51" s="14"/>
    </row>
    <row r="52" spans="2:8" ht="14.25">
      <c r="B52" s="12"/>
      <c r="C52" s="12"/>
      <c r="D52" s="13" t="s">
        <v>55</v>
      </c>
      <c r="E52" s="14">
        <v>1000</v>
      </c>
      <c r="F52" s="14"/>
      <c r="G52" s="14">
        <f t="shared" si="0"/>
        <v>1000</v>
      </c>
      <c r="H52" s="14"/>
    </row>
    <row r="53" spans="2:8" ht="14.25">
      <c r="B53" s="12"/>
      <c r="C53" s="12"/>
      <c r="D53" s="13" t="s">
        <v>56</v>
      </c>
      <c r="E53" s="14">
        <v>20000</v>
      </c>
      <c r="F53" s="14"/>
      <c r="G53" s="14">
        <f t="shared" si="0"/>
        <v>20000</v>
      </c>
      <c r="H53" s="14"/>
    </row>
    <row r="54" spans="2:8" ht="14.25">
      <c r="B54" s="12"/>
      <c r="C54" s="12"/>
      <c r="D54" s="13" t="s">
        <v>57</v>
      </c>
      <c r="E54" s="14">
        <v>250000</v>
      </c>
      <c r="F54" s="14">
        <v>251701</v>
      </c>
      <c r="G54" s="14">
        <f t="shared" si="0"/>
        <v>-1701</v>
      </c>
      <c r="H54" s="14"/>
    </row>
    <row r="55" spans="2:8" ht="14.25">
      <c r="B55" s="12"/>
      <c r="C55" s="12"/>
      <c r="D55" s="13" t="s">
        <v>58</v>
      </c>
      <c r="E55" s="14">
        <v>550000</v>
      </c>
      <c r="F55" s="14">
        <v>603135</v>
      </c>
      <c r="G55" s="14">
        <f t="shared" si="0"/>
        <v>-53135</v>
      </c>
      <c r="H55" s="14"/>
    </row>
    <row r="56" spans="2:8" ht="14.25">
      <c r="B56" s="12"/>
      <c r="C56" s="12"/>
      <c r="D56" s="13" t="s">
        <v>59</v>
      </c>
      <c r="E56" s="14">
        <v>1350000</v>
      </c>
      <c r="F56" s="14">
        <v>1450095</v>
      </c>
      <c r="G56" s="14">
        <f t="shared" si="0"/>
        <v>-100095</v>
      </c>
      <c r="H56" s="14"/>
    </row>
    <row r="57" spans="2:8" ht="14.25">
      <c r="B57" s="12"/>
      <c r="C57" s="12"/>
      <c r="D57" s="13" t="s">
        <v>60</v>
      </c>
      <c r="E57" s="14">
        <v>1000</v>
      </c>
      <c r="F57" s="14"/>
      <c r="G57" s="14">
        <f t="shared" si="0"/>
        <v>1000</v>
      </c>
      <c r="H57" s="14"/>
    </row>
    <row r="58" spans="2:8" ht="14.25">
      <c r="B58" s="12"/>
      <c r="C58" s="12"/>
      <c r="D58" s="13" t="s">
        <v>61</v>
      </c>
      <c r="E58" s="14">
        <v>1000</v>
      </c>
      <c r="F58" s="14">
        <v>16338</v>
      </c>
      <c r="G58" s="14">
        <f t="shared" si="0"/>
        <v>-15338</v>
      </c>
      <c r="H58" s="14"/>
    </row>
    <row r="59" spans="2:8" ht="14.25">
      <c r="B59" s="12"/>
      <c r="C59" s="12"/>
      <c r="D59" s="13" t="s">
        <v>62</v>
      </c>
      <c r="E59" s="14"/>
      <c r="F59" s="14">
        <v>90000</v>
      </c>
      <c r="G59" s="14">
        <f t="shared" si="0"/>
        <v>-90000</v>
      </c>
      <c r="H59" s="14"/>
    </row>
    <row r="60" spans="2:8" ht="14.25">
      <c r="B60" s="12"/>
      <c r="C60" s="12"/>
      <c r="D60" s="13" t="s">
        <v>63</v>
      </c>
      <c r="E60" s="14">
        <v>70000</v>
      </c>
      <c r="F60" s="14"/>
      <c r="G60" s="14">
        <f t="shared" si="0"/>
        <v>70000</v>
      </c>
      <c r="H60" s="14"/>
    </row>
    <row r="61" spans="2:8" ht="14.25">
      <c r="B61" s="12"/>
      <c r="C61" s="12"/>
      <c r="D61" s="13" t="s">
        <v>64</v>
      </c>
      <c r="E61" s="14">
        <f>+E62+E63+E64+E65+E66+E67+E68+E69+E70+E71+E72+E73+E74+E75+E76+E77+E78+E79+E80+E81+E82+E83</f>
        <v>1657000</v>
      </c>
      <c r="F61" s="14">
        <f>+F62+F63+F64+F65+F66+F67+F68+F69+F70+F71+F72+F73+F74+F75+F76+F77+F78+F79+F80+F81+F82+F83</f>
        <v>1694266</v>
      </c>
      <c r="G61" s="14">
        <f t="shared" si="0"/>
        <v>-37266</v>
      </c>
      <c r="H61" s="14"/>
    </row>
    <row r="62" spans="2:8" ht="14.25">
      <c r="B62" s="12"/>
      <c r="C62" s="12"/>
      <c r="D62" s="13" t="s">
        <v>65</v>
      </c>
      <c r="E62" s="14"/>
      <c r="F62" s="14"/>
      <c r="G62" s="14">
        <f t="shared" si="0"/>
        <v>0</v>
      </c>
      <c r="H62" s="14"/>
    </row>
    <row r="63" spans="2:8" ht="14.25">
      <c r="B63" s="12"/>
      <c r="C63" s="12"/>
      <c r="D63" s="13" t="s">
        <v>66</v>
      </c>
      <c r="E63" s="14"/>
      <c r="F63" s="14"/>
      <c r="G63" s="14">
        <f t="shared" si="0"/>
        <v>0</v>
      </c>
      <c r="H63" s="14"/>
    </row>
    <row r="64" spans="2:8" ht="14.25">
      <c r="B64" s="12"/>
      <c r="C64" s="12"/>
      <c r="D64" s="13" t="s">
        <v>67</v>
      </c>
      <c r="E64" s="14"/>
      <c r="F64" s="14"/>
      <c r="G64" s="14">
        <f t="shared" si="0"/>
        <v>0</v>
      </c>
      <c r="H64" s="14"/>
    </row>
    <row r="65" spans="2:8" ht="14.25">
      <c r="B65" s="12"/>
      <c r="C65" s="12"/>
      <c r="D65" s="13" t="s">
        <v>68</v>
      </c>
      <c r="E65" s="14">
        <v>2000</v>
      </c>
      <c r="F65" s="14"/>
      <c r="G65" s="14">
        <f t="shared" si="0"/>
        <v>2000</v>
      </c>
      <c r="H65" s="14"/>
    </row>
    <row r="66" spans="2:8" ht="14.25">
      <c r="B66" s="12"/>
      <c r="C66" s="12"/>
      <c r="D66" s="13" t="s">
        <v>69</v>
      </c>
      <c r="E66" s="14"/>
      <c r="F66" s="14"/>
      <c r="G66" s="14">
        <f t="shared" si="0"/>
        <v>0</v>
      </c>
      <c r="H66" s="14"/>
    </row>
    <row r="67" spans="2:8" ht="14.25">
      <c r="B67" s="12"/>
      <c r="C67" s="12"/>
      <c r="D67" s="13" t="s">
        <v>70</v>
      </c>
      <c r="E67" s="14"/>
      <c r="F67" s="14"/>
      <c r="G67" s="14">
        <f t="shared" si="0"/>
        <v>0</v>
      </c>
      <c r="H67" s="14"/>
    </row>
    <row r="68" spans="2:8" ht="14.25">
      <c r="B68" s="12"/>
      <c r="C68" s="12"/>
      <c r="D68" s="13" t="s">
        <v>71</v>
      </c>
      <c r="E68" s="14"/>
      <c r="F68" s="14"/>
      <c r="G68" s="14">
        <f t="shared" si="0"/>
        <v>0</v>
      </c>
      <c r="H68" s="14"/>
    </row>
    <row r="69" spans="2:8" ht="14.25">
      <c r="B69" s="12"/>
      <c r="C69" s="12"/>
      <c r="D69" s="13" t="s">
        <v>60</v>
      </c>
      <c r="E69" s="14"/>
      <c r="F69" s="14"/>
      <c r="G69" s="14">
        <f t="shared" si="0"/>
        <v>0</v>
      </c>
      <c r="H69" s="14"/>
    </row>
    <row r="70" spans="2:8" ht="14.25">
      <c r="B70" s="12"/>
      <c r="C70" s="12"/>
      <c r="D70" s="13" t="s">
        <v>72</v>
      </c>
      <c r="E70" s="14">
        <v>700000</v>
      </c>
      <c r="F70" s="14">
        <v>691948</v>
      </c>
      <c r="G70" s="14">
        <f t="shared" si="0"/>
        <v>8052</v>
      </c>
      <c r="H70" s="14"/>
    </row>
    <row r="71" spans="2:8" ht="14.25">
      <c r="B71" s="12"/>
      <c r="C71" s="12"/>
      <c r="D71" s="13" t="s">
        <v>73</v>
      </c>
      <c r="E71" s="14"/>
      <c r="F71" s="14"/>
      <c r="G71" s="14">
        <f t="shared" ref="G71:G102" si="1">E71-F71</f>
        <v>0</v>
      </c>
      <c r="H71" s="14"/>
    </row>
    <row r="72" spans="2:8" ht="14.25">
      <c r="B72" s="12"/>
      <c r="C72" s="12"/>
      <c r="D72" s="13" t="s">
        <v>74</v>
      </c>
      <c r="E72" s="14"/>
      <c r="F72" s="14"/>
      <c r="G72" s="14">
        <f t="shared" si="1"/>
        <v>0</v>
      </c>
      <c r="H72" s="14"/>
    </row>
    <row r="73" spans="2:8" ht="14.25">
      <c r="B73" s="12"/>
      <c r="C73" s="12"/>
      <c r="D73" s="13" t="s">
        <v>75</v>
      </c>
      <c r="E73" s="14"/>
      <c r="F73" s="14">
        <v>25300</v>
      </c>
      <c r="G73" s="14">
        <f t="shared" si="1"/>
        <v>-25300</v>
      </c>
      <c r="H73" s="14"/>
    </row>
    <row r="74" spans="2:8" ht="14.25">
      <c r="B74" s="12"/>
      <c r="C74" s="12"/>
      <c r="D74" s="13" t="s">
        <v>76</v>
      </c>
      <c r="E74" s="14"/>
      <c r="F74" s="14"/>
      <c r="G74" s="14">
        <f t="shared" si="1"/>
        <v>0</v>
      </c>
      <c r="H74" s="14"/>
    </row>
    <row r="75" spans="2:8" ht="14.25">
      <c r="B75" s="12"/>
      <c r="C75" s="12"/>
      <c r="D75" s="13" t="s">
        <v>77</v>
      </c>
      <c r="E75" s="14">
        <v>50000</v>
      </c>
      <c r="F75" s="14">
        <v>54306</v>
      </c>
      <c r="G75" s="14">
        <f t="shared" si="1"/>
        <v>-4306</v>
      </c>
      <c r="H75" s="14"/>
    </row>
    <row r="76" spans="2:8" ht="14.25">
      <c r="B76" s="12"/>
      <c r="C76" s="12"/>
      <c r="D76" s="13" t="s">
        <v>78</v>
      </c>
      <c r="E76" s="14">
        <v>1000</v>
      </c>
      <c r="F76" s="14"/>
      <c r="G76" s="14">
        <f t="shared" si="1"/>
        <v>1000</v>
      </c>
      <c r="H76" s="14"/>
    </row>
    <row r="77" spans="2:8" ht="14.25">
      <c r="B77" s="12"/>
      <c r="C77" s="12"/>
      <c r="D77" s="13" t="s">
        <v>79</v>
      </c>
      <c r="E77" s="14"/>
      <c r="F77" s="14">
        <v>44460</v>
      </c>
      <c r="G77" s="14">
        <f t="shared" si="1"/>
        <v>-44460</v>
      </c>
      <c r="H77" s="14"/>
    </row>
    <row r="78" spans="2:8" ht="14.25">
      <c r="B78" s="12"/>
      <c r="C78" s="12"/>
      <c r="D78" s="13" t="s">
        <v>80</v>
      </c>
      <c r="E78" s="14">
        <v>540000</v>
      </c>
      <c r="F78" s="14">
        <v>495000</v>
      </c>
      <c r="G78" s="14">
        <f t="shared" si="1"/>
        <v>45000</v>
      </c>
      <c r="H78" s="14"/>
    </row>
    <row r="79" spans="2:8" ht="14.25">
      <c r="B79" s="12"/>
      <c r="C79" s="12"/>
      <c r="D79" s="13" t="s">
        <v>81</v>
      </c>
      <c r="E79" s="14">
        <v>1000</v>
      </c>
      <c r="F79" s="14"/>
      <c r="G79" s="14">
        <f t="shared" si="1"/>
        <v>1000</v>
      </c>
      <c r="H79" s="14"/>
    </row>
    <row r="80" spans="2:8" ht="14.25">
      <c r="B80" s="12"/>
      <c r="C80" s="12"/>
      <c r="D80" s="13" t="s">
        <v>82</v>
      </c>
      <c r="E80" s="14">
        <v>360000</v>
      </c>
      <c r="F80" s="14">
        <v>383252</v>
      </c>
      <c r="G80" s="14">
        <f t="shared" si="1"/>
        <v>-23252</v>
      </c>
      <c r="H80" s="14"/>
    </row>
    <row r="81" spans="2:8" ht="14.25">
      <c r="B81" s="12"/>
      <c r="C81" s="12"/>
      <c r="D81" s="13" t="s">
        <v>83</v>
      </c>
      <c r="E81" s="14">
        <v>1000</v>
      </c>
      <c r="F81" s="14"/>
      <c r="G81" s="14">
        <f t="shared" si="1"/>
        <v>1000</v>
      </c>
      <c r="H81" s="14"/>
    </row>
    <row r="82" spans="2:8" ht="14.25">
      <c r="B82" s="12"/>
      <c r="C82" s="12"/>
      <c r="D82" s="13" t="s">
        <v>84</v>
      </c>
      <c r="E82" s="14">
        <v>1000</v>
      </c>
      <c r="F82" s="14"/>
      <c r="G82" s="14">
        <f t="shared" si="1"/>
        <v>1000</v>
      </c>
      <c r="H82" s="14"/>
    </row>
    <row r="83" spans="2:8" ht="14.25">
      <c r="B83" s="12"/>
      <c r="C83" s="12"/>
      <c r="D83" s="13" t="s">
        <v>63</v>
      </c>
      <c r="E83" s="14">
        <v>1000</v>
      </c>
      <c r="F83" s="14"/>
      <c r="G83" s="14">
        <f t="shared" si="1"/>
        <v>1000</v>
      </c>
      <c r="H83" s="14"/>
    </row>
    <row r="84" spans="2:8" ht="14.25">
      <c r="B84" s="12"/>
      <c r="C84" s="12"/>
      <c r="D84" s="13" t="s">
        <v>85</v>
      </c>
      <c r="E84" s="14">
        <v>1000</v>
      </c>
      <c r="F84" s="14"/>
      <c r="G84" s="14">
        <f t="shared" si="1"/>
        <v>1000</v>
      </c>
      <c r="H84" s="14"/>
    </row>
    <row r="85" spans="2:8" ht="14.25">
      <c r="B85" s="12"/>
      <c r="C85" s="15"/>
      <c r="D85" s="16" t="s">
        <v>86</v>
      </c>
      <c r="E85" s="17">
        <f>+E37+E44+E61+E84</f>
        <v>3933000</v>
      </c>
      <c r="F85" s="17">
        <f>+F37+F44+F61+F84</f>
        <v>4123535</v>
      </c>
      <c r="G85" s="17">
        <f t="shared" si="1"/>
        <v>-190535</v>
      </c>
      <c r="H85" s="17"/>
    </row>
    <row r="86" spans="2:8" ht="14.25">
      <c r="B86" s="15"/>
      <c r="C86" s="18" t="s">
        <v>87</v>
      </c>
      <c r="D86" s="19"/>
      <c r="E86" s="20">
        <f xml:space="preserve"> +E36 - E85</f>
        <v>2037000</v>
      </c>
      <c r="F86" s="20">
        <f xml:space="preserve"> +F36 - F85</f>
        <v>2048969</v>
      </c>
      <c r="G86" s="20">
        <f t="shared" si="1"/>
        <v>-11969</v>
      </c>
      <c r="H86" s="20"/>
    </row>
    <row r="87" spans="2:8" ht="14.25">
      <c r="B87" s="9" t="s">
        <v>88</v>
      </c>
      <c r="C87" s="9" t="s">
        <v>10</v>
      </c>
      <c r="D87" s="13" t="s">
        <v>89</v>
      </c>
      <c r="E87" s="14"/>
      <c r="F87" s="14"/>
      <c r="G87" s="14">
        <f t="shared" si="1"/>
        <v>0</v>
      </c>
      <c r="H87" s="14"/>
    </row>
    <row r="88" spans="2:8" ht="14.25">
      <c r="B88" s="12"/>
      <c r="C88" s="15"/>
      <c r="D88" s="16" t="s">
        <v>90</v>
      </c>
      <c r="E88" s="17">
        <f>+E87</f>
        <v>0</v>
      </c>
      <c r="F88" s="17">
        <f>+F87</f>
        <v>0</v>
      </c>
      <c r="G88" s="17">
        <f t="shared" si="1"/>
        <v>0</v>
      </c>
      <c r="H88" s="17"/>
    </row>
    <row r="89" spans="2:8" ht="14.25">
      <c r="B89" s="12"/>
      <c r="C89" s="9" t="s">
        <v>39</v>
      </c>
      <c r="D89" s="13" t="s">
        <v>91</v>
      </c>
      <c r="E89" s="14">
        <f>+E90+E91</f>
        <v>0</v>
      </c>
      <c r="F89" s="14">
        <f>+F90+F91</f>
        <v>0</v>
      </c>
      <c r="G89" s="14">
        <f t="shared" si="1"/>
        <v>0</v>
      </c>
      <c r="H89" s="14"/>
    </row>
    <row r="90" spans="2:8" ht="14.25">
      <c r="B90" s="12"/>
      <c r="C90" s="12"/>
      <c r="D90" s="13" t="s">
        <v>92</v>
      </c>
      <c r="E90" s="14"/>
      <c r="F90" s="14"/>
      <c r="G90" s="14">
        <f t="shared" si="1"/>
        <v>0</v>
      </c>
      <c r="H90" s="14"/>
    </row>
    <row r="91" spans="2:8" ht="14.25">
      <c r="B91" s="12"/>
      <c r="C91" s="12"/>
      <c r="D91" s="13" t="s">
        <v>93</v>
      </c>
      <c r="E91" s="14"/>
      <c r="F91" s="14"/>
      <c r="G91" s="14">
        <f t="shared" si="1"/>
        <v>0</v>
      </c>
      <c r="H91" s="14"/>
    </row>
    <row r="92" spans="2:8" ht="14.25">
      <c r="B92" s="12"/>
      <c r="C92" s="12"/>
      <c r="D92" s="13" t="s">
        <v>94</v>
      </c>
      <c r="E92" s="14">
        <f>+E93</f>
        <v>0</v>
      </c>
      <c r="F92" s="14">
        <f>+F93</f>
        <v>0</v>
      </c>
      <c r="G92" s="14">
        <f t="shared" si="1"/>
        <v>0</v>
      </c>
      <c r="H92" s="14"/>
    </row>
    <row r="93" spans="2:8" ht="14.25">
      <c r="B93" s="12"/>
      <c r="C93" s="12"/>
      <c r="D93" s="13" t="s">
        <v>95</v>
      </c>
      <c r="E93" s="14"/>
      <c r="F93" s="14"/>
      <c r="G93" s="14">
        <f t="shared" si="1"/>
        <v>0</v>
      </c>
      <c r="H93" s="14"/>
    </row>
    <row r="94" spans="2:8" ht="14.25">
      <c r="B94" s="12"/>
      <c r="C94" s="15"/>
      <c r="D94" s="16" t="s">
        <v>96</v>
      </c>
      <c r="E94" s="17">
        <f>+E89+E92</f>
        <v>0</v>
      </c>
      <c r="F94" s="17">
        <f>+F89+F92</f>
        <v>0</v>
      </c>
      <c r="G94" s="17">
        <f t="shared" si="1"/>
        <v>0</v>
      </c>
      <c r="H94" s="17"/>
    </row>
    <row r="95" spans="2:8" ht="14.25">
      <c r="B95" s="15"/>
      <c r="C95" s="21" t="s">
        <v>97</v>
      </c>
      <c r="D95" s="19"/>
      <c r="E95" s="20">
        <f xml:space="preserve"> +E88 - E94</f>
        <v>0</v>
      </c>
      <c r="F95" s="20">
        <f xml:space="preserve"> +F88 - F94</f>
        <v>0</v>
      </c>
      <c r="G95" s="20">
        <f t="shared" si="1"/>
        <v>0</v>
      </c>
      <c r="H95" s="20"/>
    </row>
    <row r="96" spans="2:8" ht="14.25">
      <c r="B96" s="9" t="s">
        <v>98</v>
      </c>
      <c r="C96" s="9" t="s">
        <v>10</v>
      </c>
      <c r="D96" s="13" t="s">
        <v>99</v>
      </c>
      <c r="E96" s="14"/>
      <c r="F96" s="14"/>
      <c r="G96" s="14">
        <f t="shared" si="1"/>
        <v>0</v>
      </c>
      <c r="H96" s="14"/>
    </row>
    <row r="97" spans="2:8" ht="14.25">
      <c r="B97" s="12"/>
      <c r="C97" s="12"/>
      <c r="D97" s="13" t="s">
        <v>100</v>
      </c>
      <c r="E97" s="14"/>
      <c r="F97" s="14"/>
      <c r="G97" s="14">
        <f t="shared" si="1"/>
        <v>0</v>
      </c>
      <c r="H97" s="14"/>
    </row>
    <row r="98" spans="2:8" ht="14.25">
      <c r="B98" s="12"/>
      <c r="C98" s="15"/>
      <c r="D98" s="16" t="s">
        <v>101</v>
      </c>
      <c r="E98" s="17">
        <f>+E96+E97</f>
        <v>0</v>
      </c>
      <c r="F98" s="17">
        <f>+F96+F97</f>
        <v>0</v>
      </c>
      <c r="G98" s="17">
        <f t="shared" si="1"/>
        <v>0</v>
      </c>
      <c r="H98" s="17"/>
    </row>
    <row r="99" spans="2:8" ht="14.25">
      <c r="B99" s="12"/>
      <c r="C99" s="9" t="s">
        <v>39</v>
      </c>
      <c r="D99" s="22" t="s">
        <v>102</v>
      </c>
      <c r="E99" s="23">
        <v>2000000</v>
      </c>
      <c r="F99" s="23">
        <v>1985900</v>
      </c>
      <c r="G99" s="23">
        <f t="shared" si="1"/>
        <v>14100</v>
      </c>
      <c r="H99" s="23"/>
    </row>
    <row r="100" spans="2:8" ht="14.25">
      <c r="B100" s="12"/>
      <c r="C100" s="12"/>
      <c r="D100" s="22" t="s">
        <v>103</v>
      </c>
      <c r="E100" s="23"/>
      <c r="F100" s="23"/>
      <c r="G100" s="23">
        <f t="shared" si="1"/>
        <v>0</v>
      </c>
      <c r="H100" s="23"/>
    </row>
    <row r="101" spans="2:8" ht="14.25">
      <c r="B101" s="12"/>
      <c r="C101" s="15"/>
      <c r="D101" s="24" t="s">
        <v>104</v>
      </c>
      <c r="E101" s="25">
        <f>+E99+E100</f>
        <v>2000000</v>
      </c>
      <c r="F101" s="25">
        <f>+F99+F100</f>
        <v>1985900</v>
      </c>
      <c r="G101" s="25">
        <f t="shared" si="1"/>
        <v>14100</v>
      </c>
      <c r="H101" s="25"/>
    </row>
    <row r="102" spans="2:8" ht="14.25">
      <c r="B102" s="15"/>
      <c r="C102" s="21" t="s">
        <v>105</v>
      </c>
      <c r="D102" s="19"/>
      <c r="E102" s="20">
        <f xml:space="preserve"> +E98 - E101</f>
        <v>-2000000</v>
      </c>
      <c r="F102" s="20">
        <f xml:space="preserve"> +F98 - F101</f>
        <v>-1985900</v>
      </c>
      <c r="G102" s="20">
        <f t="shared" si="1"/>
        <v>-14100</v>
      </c>
      <c r="H102" s="20"/>
    </row>
    <row r="103" spans="2:8" ht="14.25">
      <c r="B103" s="26" t="s">
        <v>106</v>
      </c>
      <c r="C103" s="27"/>
      <c r="D103" s="28"/>
      <c r="E103" s="29"/>
      <c r="F103" s="29"/>
      <c r="G103" s="29">
        <f>E103 + E104</f>
        <v>0</v>
      </c>
      <c r="H103" s="29"/>
    </row>
    <row r="104" spans="2:8" ht="14.25">
      <c r="B104" s="30"/>
      <c r="C104" s="31"/>
      <c r="D104" s="32"/>
      <c r="E104" s="33"/>
      <c r="F104" s="33"/>
      <c r="G104" s="33"/>
      <c r="H104" s="33"/>
    </row>
    <row r="105" spans="2:8" ht="14.25">
      <c r="B105" s="21" t="s">
        <v>107</v>
      </c>
      <c r="C105" s="18"/>
      <c r="D105" s="19"/>
      <c r="E105" s="20">
        <f xml:space="preserve"> +E86 +E95 +E102 - (E103 + E104)</f>
        <v>37000</v>
      </c>
      <c r="F105" s="20">
        <f xml:space="preserve"> +F86 +F95 +F102 - (F103 + F104)</f>
        <v>63069</v>
      </c>
      <c r="G105" s="20">
        <f t="shared" ref="G105:G107" si="2">E105-F105</f>
        <v>-26069</v>
      </c>
      <c r="H105" s="20"/>
    </row>
    <row r="106" spans="2:8" ht="14.25">
      <c r="B106" s="21" t="s">
        <v>108</v>
      </c>
      <c r="C106" s="18"/>
      <c r="D106" s="19"/>
      <c r="E106" s="20">
        <v>896398</v>
      </c>
      <c r="F106" s="20">
        <v>896398</v>
      </c>
      <c r="G106" s="20">
        <f t="shared" si="2"/>
        <v>0</v>
      </c>
      <c r="H106" s="20"/>
    </row>
    <row r="107" spans="2:8" ht="14.25">
      <c r="B107" s="21" t="s">
        <v>109</v>
      </c>
      <c r="C107" s="18"/>
      <c r="D107" s="19"/>
      <c r="E107" s="20">
        <f xml:space="preserve"> +E105 +E106</f>
        <v>933398</v>
      </c>
      <c r="F107" s="20">
        <f xml:space="preserve"> +F105 +F106</f>
        <v>959467</v>
      </c>
      <c r="G107" s="20">
        <f t="shared" si="2"/>
        <v>-26069</v>
      </c>
      <c r="H107" s="20"/>
    </row>
  </sheetData>
  <mergeCells count="12">
    <mergeCell ref="B87:B95"/>
    <mergeCell ref="C87:C88"/>
    <mergeCell ref="C89:C94"/>
    <mergeCell ref="B96:B102"/>
    <mergeCell ref="C96:C98"/>
    <mergeCell ref="C99:C101"/>
    <mergeCell ref="B2:H2"/>
    <mergeCell ref="B3:H3"/>
    <mergeCell ref="B5:D5"/>
    <mergeCell ref="B6:B86"/>
    <mergeCell ref="C6:C36"/>
    <mergeCell ref="C37:C85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グループホーム寿</vt:lpstr>
      <vt:lpstr>デイサービスセンター千寿</vt:lpstr>
      <vt:lpstr>グループリビング千寿</vt:lpstr>
      <vt:lpstr>グループホーム寿!Print_Titles</vt:lpstr>
      <vt:lpstr>グループリビング千寿!Print_Titles</vt:lpstr>
      <vt:lpstr>デイサービスセンター千寿!Print_Titles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2020-07-15T06:23:42Z</dcterms:created>
  <dcterms:modified xsi:type="dcterms:W3CDTF">2020-07-15T06:23:44Z</dcterms:modified>
</cp:coreProperties>
</file>