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/>
  </bookViews>
  <sheets>
    <sheet name="第二号第一様式" sheetId="1" r:id="rId1"/>
  </sheets>
  <definedNames>
    <definedName name="_xlnm.Print_Titles" localSheetId="0">第二号第一様式!$1:$7</definedName>
  </definedNames>
  <calcPr calcId="144525" calcMode="manual"/>
</workbook>
</file>

<file path=xl/calcChain.xml><?xml version="1.0" encoding="utf-8"?>
<calcChain xmlns="http://schemas.openxmlformats.org/spreadsheetml/2006/main">
  <c r="G38" i="1" l="1"/>
  <c r="G37" i="1"/>
  <c r="G36" i="1"/>
  <c r="G34" i="1"/>
  <c r="E32" i="1"/>
  <c r="F31" i="1"/>
  <c r="E31" i="1"/>
  <c r="G31" i="1" s="1"/>
  <c r="G30" i="1"/>
  <c r="F29" i="1"/>
  <c r="F32" i="1" s="1"/>
  <c r="E29" i="1"/>
  <c r="G29" i="1" s="1"/>
  <c r="G28" i="1"/>
  <c r="E26" i="1"/>
  <c r="F25" i="1"/>
  <c r="G25" i="1" s="1"/>
  <c r="E25" i="1"/>
  <c r="G24" i="1"/>
  <c r="F23" i="1"/>
  <c r="F26" i="1" s="1"/>
  <c r="G26" i="1" s="1"/>
  <c r="E23" i="1"/>
  <c r="G22" i="1"/>
  <c r="G21" i="1"/>
  <c r="F19" i="1"/>
  <c r="E19" i="1"/>
  <c r="G19" i="1" s="1"/>
  <c r="G18" i="1"/>
  <c r="G17" i="1"/>
  <c r="G16" i="1"/>
  <c r="G15" i="1"/>
  <c r="G14" i="1"/>
  <c r="G13" i="1"/>
  <c r="G12" i="1"/>
  <c r="F12" i="1"/>
  <c r="F20" i="1" s="1"/>
  <c r="E12" i="1"/>
  <c r="E20" i="1" s="1"/>
  <c r="G11" i="1"/>
  <c r="G10" i="1"/>
  <c r="G9" i="1"/>
  <c r="G8" i="1"/>
  <c r="E27" i="1" l="1"/>
  <c r="G20" i="1"/>
  <c r="F27" i="1"/>
  <c r="F33" i="1" s="1"/>
  <c r="F35" i="1" s="1"/>
  <c r="F39" i="1" s="1"/>
  <c r="G32" i="1"/>
  <c r="G23" i="1"/>
  <c r="E33" i="1" l="1"/>
  <c r="G27" i="1"/>
  <c r="E35" i="1" l="1"/>
  <c r="G33" i="1"/>
  <c r="E39" i="1" l="1"/>
  <c r="G39" i="1" s="1"/>
  <c r="G35" i="1"/>
</calcChain>
</file>

<file path=xl/sharedStrings.xml><?xml version="1.0" encoding="utf-8"?>
<sst xmlns="http://schemas.openxmlformats.org/spreadsheetml/2006/main" count="50" uniqueCount="46">
  <si>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</si>
  <si>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</si>
  <si>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</si>
  <si>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</si>
  <si>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</si>
  <si>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</si>
  <si>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</si>
  <si>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</si>
  <si>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</si>
  <si>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</si>
  <si>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</si>
  <si>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</si>
  <si>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寄付金収益</t>
  </si>
  <si>
    <t>収益事業収入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</si>
  <si>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</si>
  <si>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</si>
  <si>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</si>
  <si>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</si>
  <si>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</si>
  <si>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</si>
  <si>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</si>
  <si>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徴収不能引当金繰入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</si>
  <si>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</si>
  <si>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</si>
  <si>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</si>
  <si>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</si>
  <si>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</si>
  <si>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</si>
  <si>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</si>
  <si>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</si>
  <si>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</si>
  <si>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</si>
  <si>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</si>
  <si>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その他の特別収益</t>
  </si>
  <si>
    <t>特別収益計（８）</t>
  </si>
  <si>
    <t>固定資産売却損・処分損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</si>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</sst>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52767995</v>
      </c>
      <c r="F8" s="14">
        <v>48514056</v>
      </c>
      <c r="G8" s="13">
        <f>E8-F8</f>
        <v>4253939</v>
      </c>
    </row>
    <row r="9" spans="2:7" ht="14.25">
      <c r="B9" s="15"/>
      <c r="C9" s="15"/>
      <c r="D9" s="16" t="s">
        <v>11</v>
      </c>
      <c r="E9" s="17">
        <v>5992500</v>
      </c>
      <c r="F9" s="18">
        <v>5938670</v>
      </c>
      <c r="G9" s="17">
        <f t="shared" ref="G9:G39" si="0">E9-F9</f>
        <v>53830</v>
      </c>
    </row>
    <row r="10" spans="2:7" ht="14.25">
      <c r="B10" s="15"/>
      <c r="C10" s="15"/>
      <c r="D10" s="16" t="s">
        <v>12</v>
      </c>
      <c r="E10" s="17">
        <v>961340</v>
      </c>
      <c r="F10" s="18">
        <v>426234</v>
      </c>
      <c r="G10" s="17">
        <f t="shared" si="0"/>
        <v>535106</v>
      </c>
    </row>
    <row r="11" spans="2:7" ht="14.25">
      <c r="B11" s="15"/>
      <c r="C11" s="15"/>
      <c r="D11" s="16" t="s">
        <v>13</v>
      </c>
      <c r="E11" s="17">
        <v>0</v>
      </c>
      <c r="F11" s="19">
        <v>0</v>
      </c>
      <c r="G11" s="17">
        <f t="shared" si="0"/>
        <v>0</v>
      </c>
    </row>
    <row r="12" spans="2:7" ht="14.25">
      <c r="B12" s="15"/>
      <c r="C12" s="20"/>
      <c r="D12" s="21" t="s">
        <v>14</v>
      </c>
      <c r="E12" s="22">
        <f>+E8+E9+E10+E11</f>
        <v>59721835</v>
      </c>
      <c r="F12" s="23">
        <f>+F8+F9+F10+F11</f>
        <v>54878960</v>
      </c>
      <c r="G12" s="22">
        <f t="shared" si="0"/>
        <v>4842875</v>
      </c>
    </row>
    <row r="13" spans="2:7" ht="14.25">
      <c r="B13" s="15"/>
      <c r="C13" s="11" t="s">
        <v>15</v>
      </c>
      <c r="D13" s="16" t="s">
        <v>16</v>
      </c>
      <c r="E13" s="17">
        <v>43885148</v>
      </c>
      <c r="F13" s="14">
        <v>37068332</v>
      </c>
      <c r="G13" s="17">
        <f t="shared" si="0"/>
        <v>6816816</v>
      </c>
    </row>
    <row r="14" spans="2:7" ht="14.25">
      <c r="B14" s="15"/>
      <c r="C14" s="15"/>
      <c r="D14" s="16" t="s">
        <v>17</v>
      </c>
      <c r="E14" s="17">
        <v>9897990</v>
      </c>
      <c r="F14" s="18">
        <v>9777524</v>
      </c>
      <c r="G14" s="17">
        <f t="shared" si="0"/>
        <v>120466</v>
      </c>
    </row>
    <row r="15" spans="2:7" ht="14.25">
      <c r="B15" s="15"/>
      <c r="C15" s="15"/>
      <c r="D15" s="16" t="s">
        <v>18</v>
      </c>
      <c r="E15" s="17">
        <v>6485840</v>
      </c>
      <c r="F15" s="18">
        <v>6365185</v>
      </c>
      <c r="G15" s="17">
        <f t="shared" si="0"/>
        <v>120655</v>
      </c>
    </row>
    <row r="16" spans="2:7" ht="14.25">
      <c r="B16" s="15"/>
      <c r="C16" s="15"/>
      <c r="D16" s="16" t="s">
        <v>19</v>
      </c>
      <c r="E16" s="17">
        <v>4217921</v>
      </c>
      <c r="F16" s="18">
        <v>4208229</v>
      </c>
      <c r="G16" s="17">
        <f t="shared" si="0"/>
        <v>9692</v>
      </c>
    </row>
    <row r="17" spans="2:7" ht="14.25">
      <c r="B17" s="15"/>
      <c r="C17" s="15"/>
      <c r="D17" s="16" t="s">
        <v>20</v>
      </c>
      <c r="E17" s="17">
        <v>-2079298</v>
      </c>
      <c r="F17" s="18">
        <v>-2145965</v>
      </c>
      <c r="G17" s="17">
        <f t="shared" si="0"/>
        <v>66667</v>
      </c>
    </row>
    <row r="18" spans="2:7" ht="14.25">
      <c r="B18" s="15"/>
      <c r="C18" s="15"/>
      <c r="D18" s="16" t="s">
        <v>21</v>
      </c>
      <c r="E18" s="17">
        <v>0</v>
      </c>
      <c r="F18" s="19">
        <v>0</v>
      </c>
      <c r="G18" s="17">
        <f t="shared" si="0"/>
        <v>0</v>
      </c>
    </row>
    <row r="19" spans="2:7" ht="14.25">
      <c r="B19" s="15"/>
      <c r="C19" s="20"/>
      <c r="D19" s="21" t="s">
        <v>22</v>
      </c>
      <c r="E19" s="22">
        <f>+E13+E14+E15+E16+E17+E18</f>
        <v>62407601</v>
      </c>
      <c r="F19" s="23">
        <f>+F13+F14+F15+F16+F17+F18</f>
        <v>55273305</v>
      </c>
      <c r="G19" s="22">
        <f t="shared" si="0"/>
        <v>7134296</v>
      </c>
    </row>
    <row r="20" spans="2:7" ht="14.25">
      <c r="B20" s="20"/>
      <c r="C20" s="24" t="s">
        <v>23</v>
      </c>
      <c r="D20" s="25"/>
      <c r="E20" s="26">
        <f xml:space="preserve"> +E12 - E19</f>
        <v>-2685766</v>
      </c>
      <c r="F20" s="23">
        <f xml:space="preserve"> +F12 - F19</f>
        <v>-394345</v>
      </c>
      <c r="G20" s="26">
        <f t="shared" si="0"/>
        <v>-2291421</v>
      </c>
    </row>
    <row r="21" spans="2:7" ht="14.25">
      <c r="B21" s="11" t="s">
        <v>24</v>
      </c>
      <c r="C21" s="11" t="s">
        <v>9</v>
      </c>
      <c r="D21" s="16" t="s">
        <v>25</v>
      </c>
      <c r="E21" s="17">
        <v>27</v>
      </c>
      <c r="F21" s="14">
        <v>53</v>
      </c>
      <c r="G21" s="17">
        <f t="shared" si="0"/>
        <v>-26</v>
      </c>
    </row>
    <row r="22" spans="2:7" ht="14.25">
      <c r="B22" s="15"/>
      <c r="C22" s="15"/>
      <c r="D22" s="16" t="s">
        <v>26</v>
      </c>
      <c r="E22" s="17">
        <v>72120</v>
      </c>
      <c r="F22" s="19">
        <v>117596</v>
      </c>
      <c r="G22" s="17">
        <f t="shared" si="0"/>
        <v>-45476</v>
      </c>
    </row>
    <row r="23" spans="2:7" ht="14.25">
      <c r="B23" s="15"/>
      <c r="C23" s="20"/>
      <c r="D23" s="21" t="s">
        <v>27</v>
      </c>
      <c r="E23" s="22">
        <f>+E21+E22</f>
        <v>72147</v>
      </c>
      <c r="F23" s="23">
        <f>+F21+F22</f>
        <v>117649</v>
      </c>
      <c r="G23" s="22">
        <f t="shared" si="0"/>
        <v>-45502</v>
      </c>
    </row>
    <row r="24" spans="2:7" ht="14.25">
      <c r="B24" s="15"/>
      <c r="C24" s="11" t="s">
        <v>15</v>
      </c>
      <c r="D24" s="16" t="s">
        <v>28</v>
      </c>
      <c r="E24" s="17">
        <v>134364</v>
      </c>
      <c r="F24" s="23">
        <v>139203</v>
      </c>
      <c r="G24" s="17">
        <f t="shared" si="0"/>
        <v>-4839</v>
      </c>
    </row>
    <row r="25" spans="2:7" ht="14.25">
      <c r="B25" s="15"/>
      <c r="C25" s="20"/>
      <c r="D25" s="21" t="s">
        <v>29</v>
      </c>
      <c r="E25" s="22">
        <f>+E24</f>
        <v>134364</v>
      </c>
      <c r="F25" s="23">
        <f>+F24</f>
        <v>139203</v>
      </c>
      <c r="G25" s="22">
        <f t="shared" si="0"/>
        <v>-4839</v>
      </c>
    </row>
    <row r="26" spans="2:7" ht="14.25">
      <c r="B26" s="20"/>
      <c r="C26" s="24" t="s">
        <v>30</v>
      </c>
      <c r="D26" s="27"/>
      <c r="E26" s="28">
        <f xml:space="preserve"> +E23 - E25</f>
        <v>-62217</v>
      </c>
      <c r="F26" s="23">
        <f xml:space="preserve"> +F23 - F25</f>
        <v>-21554</v>
      </c>
      <c r="G26" s="28">
        <f t="shared" si="0"/>
        <v>-40663</v>
      </c>
    </row>
    <row r="27" spans="2:7" ht="14.25">
      <c r="B27" s="24" t="s">
        <v>31</v>
      </c>
      <c r="C27" s="29"/>
      <c r="D27" s="25"/>
      <c r="E27" s="26">
        <f xml:space="preserve"> +E20 +E26</f>
        <v>-2747983</v>
      </c>
      <c r="F27" s="23">
        <f xml:space="preserve"> +F20 +F26</f>
        <v>-415899</v>
      </c>
      <c r="G27" s="26">
        <f t="shared" si="0"/>
        <v>-2332084</v>
      </c>
    </row>
    <row r="28" spans="2:7" ht="14.25">
      <c r="B28" s="11" t="s">
        <v>32</v>
      </c>
      <c r="C28" s="11" t="s">
        <v>9</v>
      </c>
      <c r="D28" s="16" t="s">
        <v>33</v>
      </c>
      <c r="E28" s="17">
        <v>0</v>
      </c>
      <c r="F28" s="23">
        <v>604149</v>
      </c>
      <c r="G28" s="17">
        <f t="shared" si="0"/>
        <v>-604149</v>
      </c>
    </row>
    <row r="29" spans="2:7" ht="14.25">
      <c r="B29" s="15"/>
      <c r="C29" s="20"/>
      <c r="D29" s="21" t="s">
        <v>34</v>
      </c>
      <c r="E29" s="22">
        <f>+E28</f>
        <v>0</v>
      </c>
      <c r="F29" s="23">
        <f>+F28</f>
        <v>604149</v>
      </c>
      <c r="G29" s="22">
        <f t="shared" si="0"/>
        <v>-604149</v>
      </c>
    </row>
    <row r="30" spans="2:7" ht="14.25">
      <c r="B30" s="15"/>
      <c r="C30" s="11" t="s">
        <v>15</v>
      </c>
      <c r="D30" s="16" t="s">
        <v>35</v>
      </c>
      <c r="E30" s="17">
        <v>0</v>
      </c>
      <c r="F30" s="23">
        <v>45360</v>
      </c>
      <c r="G30" s="17">
        <f t="shared" si="0"/>
        <v>-45360</v>
      </c>
    </row>
    <row r="31" spans="2:7" ht="14.25">
      <c r="B31" s="15"/>
      <c r="C31" s="20"/>
      <c r="D31" s="21" t="s">
        <v>36</v>
      </c>
      <c r="E31" s="22">
        <f>+E30</f>
        <v>0</v>
      </c>
      <c r="F31" s="23">
        <f>+F30</f>
        <v>45360</v>
      </c>
      <c r="G31" s="22">
        <f t="shared" si="0"/>
        <v>-45360</v>
      </c>
    </row>
    <row r="32" spans="2:7" ht="14.25">
      <c r="B32" s="20"/>
      <c r="C32" s="30" t="s">
        <v>37</v>
      </c>
      <c r="D32" s="31"/>
      <c r="E32" s="32">
        <f xml:space="preserve"> +E29 - E31</f>
        <v>0</v>
      </c>
      <c r="F32" s="23">
        <f xml:space="preserve"> +F29 - F31</f>
        <v>558789</v>
      </c>
      <c r="G32" s="32">
        <f t="shared" si="0"/>
        <v>-558789</v>
      </c>
    </row>
    <row r="33" spans="2:7" ht="14.25">
      <c r="B33" s="24" t="s">
        <v>38</v>
      </c>
      <c r="C33" s="33"/>
      <c r="D33" s="34"/>
      <c r="E33" s="35">
        <f xml:space="preserve"> +E27 +E32</f>
        <v>-2747983</v>
      </c>
      <c r="F33" s="23">
        <f xml:space="preserve"> +F27 +F32</f>
        <v>142890</v>
      </c>
      <c r="G33" s="35">
        <f t="shared" si="0"/>
        <v>-2890873</v>
      </c>
    </row>
    <row r="34" spans="2:7" ht="14.25">
      <c r="B34" s="36" t="s">
        <v>39</v>
      </c>
      <c r="C34" s="33" t="s">
        <v>40</v>
      </c>
      <c r="D34" s="34"/>
      <c r="E34" s="35">
        <v>32487906</v>
      </c>
      <c r="F34" s="23">
        <v>32345016</v>
      </c>
      <c r="G34" s="35">
        <f t="shared" si="0"/>
        <v>142890</v>
      </c>
    </row>
    <row r="35" spans="2:7" ht="14.25">
      <c r="B35" s="37"/>
      <c r="C35" s="33" t="s">
        <v>41</v>
      </c>
      <c r="D35" s="34"/>
      <c r="E35" s="35">
        <f xml:space="preserve"> +E33 +E34</f>
        <v>29739923</v>
      </c>
      <c r="F35" s="23">
        <f xml:space="preserve"> +F33 +F34</f>
        <v>32487906</v>
      </c>
      <c r="G35" s="35">
        <f t="shared" si="0"/>
        <v>-2747983</v>
      </c>
    </row>
    <row r="36" spans="2:7" ht="14.25">
      <c r="B36" s="37"/>
      <c r="C36" s="33" t="s">
        <v>42</v>
      </c>
      <c r="D36" s="34"/>
      <c r="E36" s="35">
        <v>0</v>
      </c>
      <c r="F36" s="23">
        <v>0</v>
      </c>
      <c r="G36" s="35">
        <f t="shared" si="0"/>
        <v>0</v>
      </c>
    </row>
    <row r="37" spans="2:7" ht="14.25">
      <c r="B37" s="37"/>
      <c r="C37" s="33" t="s">
        <v>43</v>
      </c>
      <c r="D37" s="34"/>
      <c r="E37" s="35">
        <v>0</v>
      </c>
      <c r="F37" s="23">
        <v>0</v>
      </c>
      <c r="G37" s="35">
        <f t="shared" si="0"/>
        <v>0</v>
      </c>
    </row>
    <row r="38" spans="2:7" ht="14.25">
      <c r="B38" s="37"/>
      <c r="C38" s="33" t="s">
        <v>44</v>
      </c>
      <c r="D38" s="34"/>
      <c r="E38" s="35">
        <v>0</v>
      </c>
      <c r="F38" s="23">
        <v>0</v>
      </c>
      <c r="G38" s="35">
        <f t="shared" si="0"/>
        <v>0</v>
      </c>
    </row>
    <row r="39" spans="2:7" ht="14.25">
      <c r="B39" s="38"/>
      <c r="C39" s="33" t="s">
        <v>45</v>
      </c>
      <c r="D39" s="34"/>
      <c r="E39" s="35">
        <f xml:space="preserve"> +E35 +E36 +E37 - E38</f>
        <v>29739923</v>
      </c>
      <c r="F39" s="23">
        <f xml:space="preserve"> +F35 +F36 +F37 - F38</f>
        <v>32487906</v>
      </c>
      <c r="G39" s="35">
        <f t="shared" si="0"/>
        <v>-2747983</v>
      </c>
    </row>
  </sheetData>
  <mergeCells count="13">
    <mergeCell ref="B34:B39"/>
    <mergeCell ref="B21:B26"/>
    <mergeCell ref="C21:C23"/>
    <mergeCell ref="C24:C25"/>
    <mergeCell ref="B28:B32"/>
    <mergeCell ref="C28:C29"/>
    <mergeCell ref="C30:C31"/>
    <mergeCell ref="B3:G3"/>
    <mergeCell ref="B5:G5"/>
    <mergeCell ref="B7:D7"/>
    <mergeCell ref="B8:B20"/>
    <mergeCell ref="C8:C12"/>
    <mergeCell ref="C13:C19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2020-07-15T06:23:45Z</dcterms:created>
  <dcterms:modified xsi:type="dcterms:W3CDTF">2020-07-15T06:23:45Z</dcterms:modified>
</cp:coreProperties>
</file>