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95" activeTab="1"/>
  </bookViews>
  <sheets>
    <sheet name="社会福祉事業" sheetId="1" r:id="rId1"/>
    <sheet name="収益事業" sheetId="2" r:id="rId2"/>
  </sheets>
  <definedNames>
    <definedName name="_xlnm.Print_Titles" localSheetId="0">社会福祉事業!$1:$7</definedName>
    <definedName name="_xlnm.Print_Titles" localSheetId="1">収益事業!$1:$7</definedName>
  </definedNames>
  <calcPr calcId="144525" calcMode="manual"/>
</workbook>
</file>

<file path=xl/calcChain.xml><?xml version="1.0" encoding="utf-8"?>
<calcChain xmlns="http://schemas.openxmlformats.org/spreadsheetml/2006/main">
  <c r="E46" i="2" l="1"/>
  <c r="C46" i="2"/>
  <c r="D46" i="2" s="1"/>
  <c r="F46" i="2" s="1"/>
  <c r="D45" i="2"/>
  <c r="F45" i="2" s="1"/>
  <c r="D44" i="2"/>
  <c r="F44" i="2" s="1"/>
  <c r="D43" i="2"/>
  <c r="F43" i="2" s="1"/>
  <c r="D42" i="2"/>
  <c r="F42" i="2" s="1"/>
  <c r="D41" i="2"/>
  <c r="F41" i="2" s="1"/>
  <c r="D38" i="2"/>
  <c r="F38" i="2" s="1"/>
  <c r="D37" i="2"/>
  <c r="F37" i="2" s="1"/>
  <c r="D36" i="2"/>
  <c r="F36" i="2" s="1"/>
  <c r="E35" i="2"/>
  <c r="C35" i="2"/>
  <c r="D35" i="2" s="1"/>
  <c r="F35" i="2" s="1"/>
  <c r="D34" i="2"/>
  <c r="F34" i="2" s="1"/>
  <c r="D33" i="2"/>
  <c r="F33" i="2" s="1"/>
  <c r="D32" i="2"/>
  <c r="F32" i="2" s="1"/>
  <c r="D31" i="2"/>
  <c r="F31" i="2" s="1"/>
  <c r="D30" i="2"/>
  <c r="F30" i="2" s="1"/>
  <c r="E29" i="2"/>
  <c r="E39" i="2" s="1"/>
  <c r="E47" i="2" s="1"/>
  <c r="C29" i="2"/>
  <c r="D29" i="2" s="1"/>
  <c r="F29" i="2" s="1"/>
  <c r="D26" i="2"/>
  <c r="F26" i="2" s="1"/>
  <c r="D25" i="2"/>
  <c r="F25" i="2" s="1"/>
  <c r="D24" i="2"/>
  <c r="F24" i="2" s="1"/>
  <c r="D23" i="2"/>
  <c r="F23" i="2" s="1"/>
  <c r="D22" i="2"/>
  <c r="F22" i="2" s="1"/>
  <c r="D21" i="2"/>
  <c r="F21" i="2" s="1"/>
  <c r="D20" i="2"/>
  <c r="F20" i="2" s="1"/>
  <c r="E19" i="2"/>
  <c r="C19" i="2"/>
  <c r="C14" i="2" s="1"/>
  <c r="D14" i="2" s="1"/>
  <c r="F14" i="2" s="1"/>
  <c r="D18" i="2"/>
  <c r="F18" i="2" s="1"/>
  <c r="D17" i="2"/>
  <c r="F17" i="2" s="1"/>
  <c r="D16" i="2"/>
  <c r="F16" i="2" s="1"/>
  <c r="E15" i="2"/>
  <c r="C15" i="2"/>
  <c r="D15" i="2" s="1"/>
  <c r="F15" i="2" s="1"/>
  <c r="E14" i="2"/>
  <c r="D13" i="2"/>
  <c r="F13" i="2" s="1"/>
  <c r="D12" i="2"/>
  <c r="F12" i="2" s="1"/>
  <c r="D11" i="2"/>
  <c r="F11" i="2" s="1"/>
  <c r="D10" i="2"/>
  <c r="F10" i="2" s="1"/>
  <c r="E9" i="2"/>
  <c r="E27" i="2" s="1"/>
  <c r="C9" i="2"/>
  <c r="D9" i="2" s="1"/>
  <c r="F9" i="2" s="1"/>
  <c r="F46" i="1"/>
  <c r="D46" i="1"/>
  <c r="C46" i="1"/>
  <c r="E46" i="1" s="1"/>
  <c r="G46" i="1" s="1"/>
  <c r="E45" i="1"/>
  <c r="G45" i="1" s="1"/>
  <c r="E44" i="1"/>
  <c r="G44" i="1" s="1"/>
  <c r="E43" i="1"/>
  <c r="G43" i="1" s="1"/>
  <c r="E42" i="1"/>
  <c r="G42" i="1" s="1"/>
  <c r="E41" i="1"/>
  <c r="G41" i="1" s="1"/>
  <c r="F39" i="1"/>
  <c r="F47" i="1" s="1"/>
  <c r="C39" i="1"/>
  <c r="G38" i="1"/>
  <c r="E38" i="1"/>
  <c r="E37" i="1"/>
  <c r="G37" i="1" s="1"/>
  <c r="G36" i="1"/>
  <c r="E36" i="1"/>
  <c r="F35" i="1"/>
  <c r="E35" i="1"/>
  <c r="G35" i="1" s="1"/>
  <c r="D35" i="1"/>
  <c r="C35" i="1"/>
  <c r="E34" i="1"/>
  <c r="G34" i="1" s="1"/>
  <c r="E33" i="1"/>
  <c r="G33" i="1" s="1"/>
  <c r="E32" i="1"/>
  <c r="G32" i="1" s="1"/>
  <c r="E31" i="1"/>
  <c r="G31" i="1" s="1"/>
  <c r="E30" i="1"/>
  <c r="G30" i="1" s="1"/>
  <c r="F29" i="1"/>
  <c r="D29" i="1"/>
  <c r="D39" i="1" s="1"/>
  <c r="D47" i="1" s="1"/>
  <c r="C29" i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F19" i="1"/>
  <c r="D19" i="1"/>
  <c r="E19" i="1" s="1"/>
  <c r="G19" i="1" s="1"/>
  <c r="C19" i="1"/>
  <c r="E18" i="1"/>
  <c r="G18" i="1" s="1"/>
  <c r="G17" i="1"/>
  <c r="E17" i="1"/>
  <c r="E16" i="1"/>
  <c r="G16" i="1" s="1"/>
  <c r="F15" i="1"/>
  <c r="D15" i="1"/>
  <c r="C15" i="1"/>
  <c r="C14" i="1" s="1"/>
  <c r="F14" i="1"/>
  <c r="E13" i="1"/>
  <c r="G13" i="1" s="1"/>
  <c r="G12" i="1"/>
  <c r="E12" i="1"/>
  <c r="E11" i="1"/>
  <c r="G11" i="1" s="1"/>
  <c r="G10" i="1"/>
  <c r="E10" i="1"/>
  <c r="F9" i="1"/>
  <c r="F27" i="1" s="1"/>
  <c r="E9" i="1"/>
  <c r="G9" i="1" s="1"/>
  <c r="D9" i="1"/>
  <c r="C9" i="1"/>
  <c r="C27" i="1" l="1"/>
  <c r="E39" i="1"/>
  <c r="G39" i="1" s="1"/>
  <c r="D14" i="1"/>
  <c r="E14" i="1" s="1"/>
  <c r="G14" i="1" s="1"/>
  <c r="E29" i="1"/>
  <c r="G29" i="1" s="1"/>
  <c r="C47" i="1"/>
  <c r="E47" i="1" s="1"/>
  <c r="G47" i="1" s="1"/>
  <c r="D19" i="2"/>
  <c r="F19" i="2" s="1"/>
  <c r="E15" i="1"/>
  <c r="G15" i="1" s="1"/>
  <c r="C27" i="2"/>
  <c r="D27" i="2" s="1"/>
  <c r="F27" i="2" s="1"/>
  <c r="C39" i="2"/>
  <c r="D39" i="2" l="1"/>
  <c r="F39" i="2" s="1"/>
  <c r="C47" i="2"/>
  <c r="D47" i="2" s="1"/>
  <c r="F47" i="2" s="1"/>
  <c r="D27" i="1"/>
  <c r="E27" i="1"/>
  <c r="G27" i="1" s="1"/>
</calcChain>
</file>

<file path=xl/sharedStrings.xml><?xml version="1.0" encoding="utf-8"?>
<sst xmlns="http://schemas.openxmlformats.org/spreadsheetml/2006/main" count="99" uniqueCount="54">
  <si>
    <t>第三号第三様式（第二十七条第四項関係）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</si>
  <si>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  貸借対照表内訳表</t>
    <phoneticPr fontId="2"/>
  </si>
  <si>
    <t>令和2年3月31日現在</t>
    <phoneticPr fontId="2"/>
  </si>
  <si>
    <t>（単位：円）</t>
    <phoneticPr fontId="4"/>
  </si>
  <si>
    <t>勘定科目</t>
    <rPh sb="0" eb="2">
      <t>カンジョウ</t>
    </rPh>
    <rPh sb="2" eb="4">
      <t>カモク</t>
    </rPh>
    <phoneticPr fontId="2"/>
  </si>
  <si>
    <t>グループホーム寿</t>
    <phoneticPr fontId="2"/>
  </si>
  <si>
    <t>デイサービスセンター千寿</t>
    <phoneticPr fontId="2"/>
  </si>
  <si>
    <t>合計</t>
    <rPh sb="0" eb="2">
      <t>ゴウケイ</t>
    </rPh>
    <phoneticPr fontId="3"/>
  </si>
  <si>
    <t>内部取引消去</t>
    <rPh sb="0" eb="2">
      <t>ナイブ</t>
    </rPh>
    <rPh sb="2" eb="4">
      <t>トリヒキ</t>
    </rPh>
    <rPh sb="4" eb="6">
      <t>ショウキョ</t>
    </rPh>
    <phoneticPr fontId="3"/>
  </si>
  <si>
    <t>事業区分計</t>
    <rPh sb="0" eb="2">
      <t>ジギョウ</t>
    </rPh>
    <rPh sb="2" eb="4">
      <t>クブン</t>
    </rPh>
    <rPh sb="4" eb="5">
      <t>ケイ</t>
    </rPh>
    <phoneticPr fontId="3"/>
  </si>
  <si>
    <t>資産の部</t>
  </si>
  <si>
    <t>流動資産</t>
  </si>
  <si>
    <t>　現金預金</t>
  </si>
  <si>
    <t>　事業未収金</t>
  </si>
  <si>
    <t>　未収金</t>
  </si>
  <si>
    <t>　立替金</t>
  </si>
  <si>
    <t>固定資産</t>
  </si>
  <si>
    <t>基本財産</t>
  </si>
  <si>
    <t>　土地</t>
  </si>
  <si>
    <t>　建物</t>
  </si>
  <si>
    <t>　基本財産減価償却累計額</t>
  </si>
  <si>
    <t>その他の固定資産</t>
  </si>
  <si>
    <t>　機械及び装置</t>
  </si>
  <si>
    <t>　車輌運搬具</t>
  </si>
  <si>
    <t>　器具及び備品</t>
  </si>
  <si>
    <t>　ソフトウェア</t>
  </si>
  <si>
    <t>　退職給付引当資産</t>
  </si>
  <si>
    <t>　その他固定資産減価償却累計額</t>
  </si>
  <si>
    <t>　徴収不能引当金</t>
  </si>
  <si>
    <t>資産の部合計</t>
  </si>
  <si>
    <t>負債の部</t>
  </si>
  <si>
    <t>流動負債</t>
  </si>
  <si>
    <t>　事業未払金</t>
  </si>
  <si>
    <t>　役員等短期借入金</t>
  </si>
  <si>
    <t>　１年以内返済予定設備資金借入金</t>
  </si>
  <si>
    <t>　預り金</t>
  </si>
  <si>
    <t>　賞与引当金</t>
  </si>
  <si>
    <t>固定負債</t>
  </si>
  <si>
    <t>　設備資金借入金</t>
  </si>
  <si>
    <t>　退職給付引当金</t>
  </si>
  <si>
    <t>　預り敷金</t>
  </si>
  <si>
    <t>負債の部合計</t>
  </si>
  <si>
    <t>純資産の部</t>
  </si>
  <si>
    <t>基本金</t>
  </si>
  <si>
    <t>国庫補助金等特別積立金</t>
  </si>
  <si>
    <t>その他の積立金</t>
  </si>
  <si>
    <t>次期繰越活動増減差額</t>
  </si>
  <si>
    <t>（うち当期活動増減差額）</t>
  </si>
  <si>
    <t>純資産の部合計</t>
  </si>
  <si>
    <t>負債及び純資産の部合計</t>
  </si>
  <si>
    <t>収益事業  貸借対照表内訳表</t>
    <phoneticPr fontId="2"/>
  </si>
  <si>
    <t>令和2年3月31日現在</t>
    <phoneticPr fontId="2"/>
  </si>
  <si>
    <t>（単位：円）</t>
    <phoneticPr fontId="4"/>
  </si>
  <si>
    <t>グループリビング千寿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</si>
</sst>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49" fontId="7" fillId="0" borderId="1" xfId="1" applyNumberFormat="1" applyFont="1" applyFill="1" applyBorder="1" applyAlignment="1">
      <alignment horizontal="center" vertical="center" wrapText="1" shrinkToFi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vertical="center"/>
    </xf>
    <xf numFmtId="176" fontId="9" fillId="0" borderId="1" xfId="2" applyNumberFormat="1" applyFont="1" applyFill="1" applyBorder="1" applyAlignment="1" applyProtection="1">
      <alignment vertical="center"/>
      <protection locked="0"/>
    </xf>
    <xf numFmtId="0" fontId="7" fillId="0" borderId="1" xfId="2" applyNumberFormat="1" applyFont="1" applyFill="1" applyBorder="1">
      <alignment horizontal="left" vertical="top"/>
    </xf>
    <xf numFmtId="176" fontId="9" fillId="0" borderId="1" xfId="2" applyNumberFormat="1" applyFont="1" applyFill="1" applyBorder="1" applyAlignment="1" applyProtection="1">
      <alignment vertical="top"/>
      <protection locked="0"/>
    </xf>
    <xf numFmtId="0" fontId="7" fillId="0" borderId="2" xfId="2" applyNumberFormat="1" applyFont="1" applyFill="1" applyBorder="1">
      <alignment horizontal="left" vertical="top"/>
    </xf>
    <xf numFmtId="176" fontId="9" fillId="0" borderId="2" xfId="2" applyNumberFormat="1" applyFont="1" applyFill="1" applyBorder="1" applyAlignment="1" applyProtection="1">
      <alignment vertical="top"/>
      <protection locked="0"/>
    </xf>
    <xf numFmtId="0" fontId="7" fillId="0" borderId="3" xfId="2" applyNumberFormat="1" applyFont="1" applyFill="1" applyBorder="1">
      <alignment horizontal="left" vertical="top"/>
    </xf>
    <xf numFmtId="176" fontId="9" fillId="0" borderId="3" xfId="2" applyNumberFormat="1" applyFont="1" applyFill="1" applyBorder="1" applyAlignment="1" applyProtection="1">
      <alignment vertical="top"/>
      <protection locked="0"/>
    </xf>
    <xf numFmtId="0" fontId="7" fillId="0" borderId="4" xfId="2" applyNumberFormat="1" applyFont="1" applyFill="1" applyBorder="1">
      <alignment horizontal="left" vertical="top"/>
    </xf>
    <xf numFmtId="176" fontId="9" fillId="0" borderId="4" xfId="2" applyNumberFormat="1" applyFont="1" applyFill="1" applyBorder="1" applyAlignment="1" applyProtection="1">
      <alignment vertical="top"/>
      <protection locked="0"/>
    </xf>
    <xf numFmtId="0" fontId="0" fillId="0" borderId="0" xfId="0" applyFill="1">
      <alignment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workbookViewId="0"/>
  </sheetViews>
  <sheetFormatPr defaultRowHeight="13.5"/>
  <cols>
    <col min="1" max="1" width="2.875" customWidth="1"/>
    <col min="2" max="2" width="44.375" customWidth="1"/>
    <col min="3" max="7" width="20.75" customWidth="1"/>
  </cols>
  <sheetData>
    <row r="1" spans="2:7" ht="14.25">
      <c r="B1" s="1"/>
      <c r="C1" s="1"/>
      <c r="D1" s="1"/>
      <c r="E1" s="1"/>
      <c r="F1" s="1"/>
      <c r="G1" s="1"/>
    </row>
    <row r="2" spans="2:7" ht="21">
      <c r="B2" s="2"/>
      <c r="C2" s="2"/>
      <c r="D2" s="2"/>
      <c r="E2" s="1"/>
      <c r="F2" s="3"/>
      <c r="G2" s="3" t="s">
        <v>0</v>
      </c>
    </row>
    <row r="3" spans="2:7" ht="21">
      <c r="B3" s="4" t="s">
        <v>1</v>
      </c>
      <c r="C3" s="4"/>
      <c r="D3" s="4"/>
      <c r="E3" s="4"/>
      <c r="F3" s="4"/>
      <c r="G3" s="4"/>
    </row>
    <row r="4" spans="2:7" ht="14.25">
      <c r="B4" s="5"/>
      <c r="C4" s="5"/>
      <c r="D4" s="5"/>
      <c r="E4" s="5"/>
      <c r="F4" s="1"/>
      <c r="G4" s="1"/>
    </row>
    <row r="5" spans="2:7" ht="21">
      <c r="B5" s="6" t="s">
        <v>2</v>
      </c>
      <c r="C5" s="6"/>
      <c r="D5" s="6"/>
      <c r="E5" s="6"/>
      <c r="F5" s="6"/>
      <c r="G5" s="6"/>
    </row>
    <row r="6" spans="2:7" ht="15.75">
      <c r="B6" s="7"/>
      <c r="C6" s="7"/>
      <c r="D6" s="7"/>
      <c r="E6" s="1"/>
      <c r="F6" s="1"/>
      <c r="G6" s="7" t="s">
        <v>3</v>
      </c>
    </row>
    <row r="7" spans="2:7" ht="28.5">
      <c r="B7" s="8" t="s">
        <v>4</v>
      </c>
      <c r="C7" s="9" t="s">
        <v>5</v>
      </c>
      <c r="D7" s="9" t="s">
        <v>6</v>
      </c>
      <c r="E7" s="8" t="s">
        <v>7</v>
      </c>
      <c r="F7" s="8" t="s">
        <v>8</v>
      </c>
      <c r="G7" s="8" t="s">
        <v>9</v>
      </c>
    </row>
    <row r="8" spans="2:7" ht="14.25">
      <c r="B8" s="10" t="s">
        <v>10</v>
      </c>
      <c r="C8" s="11"/>
      <c r="D8" s="11"/>
      <c r="E8" s="11"/>
      <c r="F8" s="11"/>
      <c r="G8" s="11"/>
    </row>
    <row r="9" spans="2:7" ht="14.25">
      <c r="B9" s="12" t="s">
        <v>11</v>
      </c>
      <c r="C9" s="13">
        <f>+C10+C11+C12+C13</f>
        <v>9505518</v>
      </c>
      <c r="D9" s="13">
        <f>+D10+D11+D12+D13</f>
        <v>3853524</v>
      </c>
      <c r="E9" s="13">
        <f t="shared" ref="E9:E47" si="0">+C9+D9</f>
        <v>13359042</v>
      </c>
      <c r="F9" s="13">
        <f>+F10+F11+F12+F13</f>
        <v>0</v>
      </c>
      <c r="G9" s="13">
        <f t="shared" ref="G9:G47" si="1">E9-ABS(F9)</f>
        <v>13359042</v>
      </c>
    </row>
    <row r="10" spans="2:7" ht="14.25">
      <c r="B10" s="14" t="s">
        <v>12</v>
      </c>
      <c r="C10" s="15">
        <v>3191487</v>
      </c>
      <c r="D10" s="15">
        <v>1776048</v>
      </c>
      <c r="E10" s="15">
        <f t="shared" si="0"/>
        <v>4967535</v>
      </c>
      <c r="F10" s="15"/>
      <c r="G10" s="15">
        <f t="shared" si="1"/>
        <v>4967535</v>
      </c>
    </row>
    <row r="11" spans="2:7" ht="14.25">
      <c r="B11" s="16" t="s">
        <v>13</v>
      </c>
      <c r="C11" s="17">
        <v>6314031</v>
      </c>
      <c r="D11" s="17">
        <v>1998671</v>
      </c>
      <c r="E11" s="17">
        <f t="shared" si="0"/>
        <v>8312702</v>
      </c>
      <c r="F11" s="17"/>
      <c r="G11" s="17">
        <f t="shared" si="1"/>
        <v>8312702</v>
      </c>
    </row>
    <row r="12" spans="2:7" ht="14.25">
      <c r="B12" s="16" t="s">
        <v>14</v>
      </c>
      <c r="C12" s="17"/>
      <c r="D12" s="17">
        <v>78805</v>
      </c>
      <c r="E12" s="17">
        <f t="shared" si="0"/>
        <v>78805</v>
      </c>
      <c r="F12" s="17"/>
      <c r="G12" s="17">
        <f t="shared" si="1"/>
        <v>78805</v>
      </c>
    </row>
    <row r="13" spans="2:7" ht="14.25">
      <c r="B13" s="16" t="s">
        <v>15</v>
      </c>
      <c r="C13" s="17"/>
      <c r="D13" s="17"/>
      <c r="E13" s="17">
        <f t="shared" si="0"/>
        <v>0</v>
      </c>
      <c r="F13" s="17"/>
      <c r="G13" s="17">
        <f t="shared" si="1"/>
        <v>0</v>
      </c>
    </row>
    <row r="14" spans="2:7" ht="14.25">
      <c r="B14" s="12" t="s">
        <v>16</v>
      </c>
      <c r="C14" s="13">
        <f>+C15 +C19</f>
        <v>58501598</v>
      </c>
      <c r="D14" s="13">
        <f>+D15 +D19</f>
        <v>125000</v>
      </c>
      <c r="E14" s="13">
        <f t="shared" si="0"/>
        <v>58626598</v>
      </c>
      <c r="F14" s="13">
        <f>+F15 +F19</f>
        <v>0</v>
      </c>
      <c r="G14" s="13">
        <f t="shared" si="1"/>
        <v>58626598</v>
      </c>
    </row>
    <row r="15" spans="2:7" ht="14.25">
      <c r="B15" s="12" t="s">
        <v>17</v>
      </c>
      <c r="C15" s="13">
        <f>+C16+C17+C18</f>
        <v>58090249</v>
      </c>
      <c r="D15" s="13">
        <f>+D16+D17+D18</f>
        <v>0</v>
      </c>
      <c r="E15" s="13">
        <f t="shared" si="0"/>
        <v>58090249</v>
      </c>
      <c r="F15" s="13">
        <f>+F16+F17+F18</f>
        <v>0</v>
      </c>
      <c r="G15" s="13">
        <f t="shared" si="1"/>
        <v>58090249</v>
      </c>
    </row>
    <row r="16" spans="2:7" ht="14.25">
      <c r="B16" s="14" t="s">
        <v>18</v>
      </c>
      <c r="C16" s="15">
        <v>34910000</v>
      </c>
      <c r="D16" s="15"/>
      <c r="E16" s="15">
        <f t="shared" si="0"/>
        <v>34910000</v>
      </c>
      <c r="F16" s="15"/>
      <c r="G16" s="15">
        <f t="shared" si="1"/>
        <v>34910000</v>
      </c>
    </row>
    <row r="17" spans="2:7" ht="14.25">
      <c r="B17" s="16" t="s">
        <v>19</v>
      </c>
      <c r="C17" s="17">
        <v>30264954</v>
      </c>
      <c r="D17" s="17"/>
      <c r="E17" s="17">
        <f t="shared" si="0"/>
        <v>30264954</v>
      </c>
      <c r="F17" s="17"/>
      <c r="G17" s="17">
        <f t="shared" si="1"/>
        <v>30264954</v>
      </c>
    </row>
    <row r="18" spans="2:7" ht="14.25">
      <c r="B18" s="16" t="s">
        <v>20</v>
      </c>
      <c r="C18" s="17">
        <v>-7084705</v>
      </c>
      <c r="D18" s="17"/>
      <c r="E18" s="17">
        <f t="shared" si="0"/>
        <v>-7084705</v>
      </c>
      <c r="F18" s="17"/>
      <c r="G18" s="17">
        <f t="shared" si="1"/>
        <v>-7084705</v>
      </c>
    </row>
    <row r="19" spans="2:7" ht="14.25">
      <c r="B19" s="12" t="s">
        <v>21</v>
      </c>
      <c r="C19" s="13">
        <f>+C20+C21+C22+C23+C24+C25-ABS(C26)</f>
        <v>411349</v>
      </c>
      <c r="D19" s="13">
        <f>+D20+D21+D22+D23+D24+D25-ABS(D26)</f>
        <v>125000</v>
      </c>
      <c r="E19" s="13">
        <f t="shared" si="0"/>
        <v>536349</v>
      </c>
      <c r="F19" s="13">
        <f>+F20+F21+F22+F23+F24+F25-ABS(F26)</f>
        <v>0</v>
      </c>
      <c r="G19" s="13">
        <f t="shared" si="1"/>
        <v>536349</v>
      </c>
    </row>
    <row r="20" spans="2:7" ht="14.25">
      <c r="B20" s="16" t="s">
        <v>22</v>
      </c>
      <c r="C20" s="17"/>
      <c r="D20" s="17"/>
      <c r="E20" s="17">
        <f t="shared" si="0"/>
        <v>0</v>
      </c>
      <c r="F20" s="17"/>
      <c r="G20" s="17">
        <f t="shared" si="1"/>
        <v>0</v>
      </c>
    </row>
    <row r="21" spans="2:7" ht="14.25">
      <c r="B21" s="16" t="s">
        <v>23</v>
      </c>
      <c r="C21" s="17">
        <v>6287044</v>
      </c>
      <c r="D21" s="17">
        <v>1000000</v>
      </c>
      <c r="E21" s="17">
        <f t="shared" si="0"/>
        <v>7287044</v>
      </c>
      <c r="F21" s="17"/>
      <c r="G21" s="17">
        <f t="shared" si="1"/>
        <v>7287044</v>
      </c>
    </row>
    <row r="22" spans="2:7" ht="14.25">
      <c r="B22" s="16" t="s">
        <v>24</v>
      </c>
      <c r="C22" s="17">
        <v>1293870</v>
      </c>
      <c r="D22" s="17"/>
      <c r="E22" s="17">
        <f t="shared" si="0"/>
        <v>1293870</v>
      </c>
      <c r="F22" s="17"/>
      <c r="G22" s="17">
        <f t="shared" si="1"/>
        <v>1293870</v>
      </c>
    </row>
    <row r="23" spans="2:7" ht="14.25">
      <c r="B23" s="16" t="s">
        <v>25</v>
      </c>
      <c r="C23" s="17">
        <v>182700</v>
      </c>
      <c r="D23" s="17"/>
      <c r="E23" s="17">
        <f t="shared" si="0"/>
        <v>182700</v>
      </c>
      <c r="F23" s="17"/>
      <c r="G23" s="17">
        <f t="shared" si="1"/>
        <v>182700</v>
      </c>
    </row>
    <row r="24" spans="2:7" ht="14.25">
      <c r="B24" s="16" t="s">
        <v>26</v>
      </c>
      <c r="C24" s="17"/>
      <c r="D24" s="17"/>
      <c r="E24" s="17">
        <f t="shared" si="0"/>
        <v>0</v>
      </c>
      <c r="F24" s="17"/>
      <c r="G24" s="17">
        <f t="shared" si="1"/>
        <v>0</v>
      </c>
    </row>
    <row r="25" spans="2:7" ht="14.25">
      <c r="B25" s="16" t="s">
        <v>27</v>
      </c>
      <c r="C25" s="17">
        <v>-7352265</v>
      </c>
      <c r="D25" s="17">
        <v>-875000</v>
      </c>
      <c r="E25" s="17">
        <f t="shared" si="0"/>
        <v>-8227265</v>
      </c>
      <c r="F25" s="17"/>
      <c r="G25" s="17">
        <f t="shared" si="1"/>
        <v>-8227265</v>
      </c>
    </row>
    <row r="26" spans="2:7" ht="14.25">
      <c r="B26" s="18" t="s">
        <v>28</v>
      </c>
      <c r="C26" s="19"/>
      <c r="D26" s="19"/>
      <c r="E26" s="19">
        <f t="shared" si="0"/>
        <v>0</v>
      </c>
      <c r="F26" s="19"/>
      <c r="G26" s="19">
        <f t="shared" si="1"/>
        <v>0</v>
      </c>
    </row>
    <row r="27" spans="2:7" ht="14.25">
      <c r="B27" s="12" t="s">
        <v>29</v>
      </c>
      <c r="C27" s="13">
        <f>+C9 +C14</f>
        <v>68007116</v>
      </c>
      <c r="D27" s="13">
        <f>+D9 +D14</f>
        <v>3978524</v>
      </c>
      <c r="E27" s="13">
        <f t="shared" si="0"/>
        <v>71985640</v>
      </c>
      <c r="F27" s="13">
        <f>+F9 +F14</f>
        <v>0</v>
      </c>
      <c r="G27" s="13">
        <f t="shared" si="1"/>
        <v>71985640</v>
      </c>
    </row>
    <row r="28" spans="2:7" ht="14.25">
      <c r="B28" s="10" t="s">
        <v>30</v>
      </c>
      <c r="C28" s="11"/>
      <c r="D28" s="11"/>
      <c r="E28" s="11"/>
      <c r="F28" s="11"/>
      <c r="G28" s="11"/>
    </row>
    <row r="29" spans="2:7" ht="14.25">
      <c r="B29" s="12" t="s">
        <v>31</v>
      </c>
      <c r="C29" s="13">
        <f>+C30+C31+C32+C33+C34</f>
        <v>14838247</v>
      </c>
      <c r="D29" s="13">
        <f>+D30+D31+D32+D33+D34</f>
        <v>1077135</v>
      </c>
      <c r="E29" s="13">
        <f t="shared" si="0"/>
        <v>15915382</v>
      </c>
      <c r="F29" s="13">
        <f>+F30+F31+F32+F33+F34</f>
        <v>0</v>
      </c>
      <c r="G29" s="13">
        <f t="shared" si="1"/>
        <v>15915382</v>
      </c>
    </row>
    <row r="30" spans="2:7" ht="14.25">
      <c r="B30" s="16" t="s">
        <v>32</v>
      </c>
      <c r="C30" s="17">
        <v>1795214</v>
      </c>
      <c r="D30" s="17">
        <v>573318</v>
      </c>
      <c r="E30" s="17">
        <f t="shared" si="0"/>
        <v>2368532</v>
      </c>
      <c r="F30" s="17"/>
      <c r="G30" s="17">
        <f t="shared" si="1"/>
        <v>2368532</v>
      </c>
    </row>
    <row r="31" spans="2:7" ht="14.25">
      <c r="B31" s="16" t="s">
        <v>33</v>
      </c>
      <c r="C31" s="17">
        <v>8563817</v>
      </c>
      <c r="D31" s="17"/>
      <c r="E31" s="17">
        <f t="shared" si="0"/>
        <v>8563817</v>
      </c>
      <c r="F31" s="17"/>
      <c r="G31" s="17">
        <f t="shared" si="1"/>
        <v>8563817</v>
      </c>
    </row>
    <row r="32" spans="2:7" ht="14.25">
      <c r="B32" s="16" t="s">
        <v>34</v>
      </c>
      <c r="C32" s="17">
        <v>2304000</v>
      </c>
      <c r="D32" s="17"/>
      <c r="E32" s="17">
        <f t="shared" si="0"/>
        <v>2304000</v>
      </c>
      <c r="F32" s="17"/>
      <c r="G32" s="17">
        <f t="shared" si="1"/>
        <v>2304000</v>
      </c>
    </row>
    <row r="33" spans="2:7" ht="14.25">
      <c r="B33" s="16" t="s">
        <v>35</v>
      </c>
      <c r="C33" s="17">
        <v>535216</v>
      </c>
      <c r="D33" s="17">
        <v>143817</v>
      </c>
      <c r="E33" s="17">
        <f t="shared" si="0"/>
        <v>679033</v>
      </c>
      <c r="F33" s="17"/>
      <c r="G33" s="17">
        <f t="shared" si="1"/>
        <v>679033</v>
      </c>
    </row>
    <row r="34" spans="2:7" ht="14.25">
      <c r="B34" s="16" t="s">
        <v>36</v>
      </c>
      <c r="C34" s="17">
        <v>1640000</v>
      </c>
      <c r="D34" s="17">
        <v>360000</v>
      </c>
      <c r="E34" s="17">
        <f t="shared" si="0"/>
        <v>2000000</v>
      </c>
      <c r="F34" s="17"/>
      <c r="G34" s="17">
        <f t="shared" si="1"/>
        <v>2000000</v>
      </c>
    </row>
    <row r="35" spans="2:7" ht="14.25">
      <c r="B35" s="12" t="s">
        <v>37</v>
      </c>
      <c r="C35" s="13">
        <f>+C36+C37+C38</f>
        <v>28548000</v>
      </c>
      <c r="D35" s="13">
        <f>+D36+D37+D38</f>
        <v>0</v>
      </c>
      <c r="E35" s="13">
        <f t="shared" si="0"/>
        <v>28548000</v>
      </c>
      <c r="F35" s="13">
        <f>+F36+F37+F38</f>
        <v>0</v>
      </c>
      <c r="G35" s="13">
        <f t="shared" si="1"/>
        <v>28548000</v>
      </c>
    </row>
    <row r="36" spans="2:7" ht="14.25">
      <c r="B36" s="14" t="s">
        <v>38</v>
      </c>
      <c r="C36" s="15">
        <v>28548000</v>
      </c>
      <c r="D36" s="15"/>
      <c r="E36" s="15">
        <f t="shared" si="0"/>
        <v>28548000</v>
      </c>
      <c r="F36" s="15"/>
      <c r="G36" s="15">
        <f t="shared" si="1"/>
        <v>28548000</v>
      </c>
    </row>
    <row r="37" spans="2:7" ht="14.25">
      <c r="B37" s="16" t="s">
        <v>39</v>
      </c>
      <c r="C37" s="17"/>
      <c r="D37" s="17"/>
      <c r="E37" s="17">
        <f t="shared" si="0"/>
        <v>0</v>
      </c>
      <c r="F37" s="17"/>
      <c r="G37" s="17">
        <f t="shared" si="1"/>
        <v>0</v>
      </c>
    </row>
    <row r="38" spans="2:7" ht="14.25">
      <c r="B38" s="16" t="s">
        <v>40</v>
      </c>
      <c r="C38" s="17"/>
      <c r="D38" s="17"/>
      <c r="E38" s="17">
        <f t="shared" si="0"/>
        <v>0</v>
      </c>
      <c r="F38" s="17"/>
      <c r="G38" s="17">
        <f t="shared" si="1"/>
        <v>0</v>
      </c>
    </row>
    <row r="39" spans="2:7" ht="14.25">
      <c r="B39" s="12" t="s">
        <v>41</v>
      </c>
      <c r="C39" s="13">
        <f>+C29 +C35</f>
        <v>43386247</v>
      </c>
      <c r="D39" s="13">
        <f>+D29 +D35</f>
        <v>1077135</v>
      </c>
      <c r="E39" s="13">
        <f t="shared" si="0"/>
        <v>44463382</v>
      </c>
      <c r="F39" s="13">
        <f>+F29 +F35</f>
        <v>0</v>
      </c>
      <c r="G39" s="13">
        <f t="shared" si="1"/>
        <v>44463382</v>
      </c>
    </row>
    <row r="40" spans="2:7" ht="14.25">
      <c r="B40" s="10" t="s">
        <v>42</v>
      </c>
      <c r="C40" s="11"/>
      <c r="D40" s="11"/>
      <c r="E40" s="11"/>
      <c r="F40" s="11"/>
      <c r="G40" s="11"/>
    </row>
    <row r="41" spans="2:7" ht="14.25">
      <c r="B41" s="14" t="s">
        <v>43</v>
      </c>
      <c r="C41" s="15">
        <v>20000000</v>
      </c>
      <c r="D41" s="15"/>
      <c r="E41" s="15">
        <f t="shared" si="0"/>
        <v>20000000</v>
      </c>
      <c r="F41" s="15"/>
      <c r="G41" s="15">
        <f t="shared" si="1"/>
        <v>20000000</v>
      </c>
    </row>
    <row r="42" spans="2:7" ht="14.25">
      <c r="B42" s="16" t="s">
        <v>44</v>
      </c>
      <c r="C42" s="17">
        <v>1071004</v>
      </c>
      <c r="D42" s="17"/>
      <c r="E42" s="17">
        <f t="shared" si="0"/>
        <v>1071004</v>
      </c>
      <c r="F42" s="17"/>
      <c r="G42" s="17">
        <f t="shared" si="1"/>
        <v>1071004</v>
      </c>
    </row>
    <row r="43" spans="2:7" ht="14.25">
      <c r="B43" s="16" t="s">
        <v>45</v>
      </c>
      <c r="C43" s="17"/>
      <c r="D43" s="17"/>
      <c r="E43" s="17">
        <f t="shared" si="0"/>
        <v>0</v>
      </c>
      <c r="F43" s="17"/>
      <c r="G43" s="17">
        <f t="shared" si="1"/>
        <v>0</v>
      </c>
    </row>
    <row r="44" spans="2:7" ht="14.25">
      <c r="B44" s="16" t="s">
        <v>46</v>
      </c>
      <c r="C44" s="17">
        <v>3549865</v>
      </c>
      <c r="D44" s="17">
        <v>2901389</v>
      </c>
      <c r="E44" s="17">
        <f t="shared" si="0"/>
        <v>6451254</v>
      </c>
      <c r="F44" s="17"/>
      <c r="G44" s="17">
        <f t="shared" si="1"/>
        <v>6451254</v>
      </c>
    </row>
    <row r="45" spans="2:7" ht="14.25">
      <c r="B45" s="18" t="s">
        <v>47</v>
      </c>
      <c r="C45" s="19">
        <v>-3258743</v>
      </c>
      <c r="D45" s="19">
        <v>1377266</v>
      </c>
      <c r="E45" s="19">
        <f t="shared" si="0"/>
        <v>-1881477</v>
      </c>
      <c r="F45" s="19"/>
      <c r="G45" s="19">
        <f t="shared" si="1"/>
        <v>-1881477</v>
      </c>
    </row>
    <row r="46" spans="2:7" ht="14.25">
      <c r="B46" s="12" t="s">
        <v>48</v>
      </c>
      <c r="C46" s="13">
        <f>+C41 +C42 +C43 +C44</f>
        <v>24620869</v>
      </c>
      <c r="D46" s="13">
        <f>+D41 +D42 +D43 +D44</f>
        <v>2901389</v>
      </c>
      <c r="E46" s="13">
        <f t="shared" si="0"/>
        <v>27522258</v>
      </c>
      <c r="F46" s="13">
        <f>+F41 +F42 +F43 +F44</f>
        <v>0</v>
      </c>
      <c r="G46" s="13">
        <f t="shared" si="1"/>
        <v>27522258</v>
      </c>
    </row>
    <row r="47" spans="2:7" ht="14.25">
      <c r="B47" s="10" t="s">
        <v>49</v>
      </c>
      <c r="C47" s="11">
        <f>+C39 +C46</f>
        <v>68007116</v>
      </c>
      <c r="D47" s="11">
        <f>+D39 +D46</f>
        <v>3978524</v>
      </c>
      <c r="E47" s="11">
        <f t="shared" si="0"/>
        <v>71985640</v>
      </c>
      <c r="F47" s="11">
        <f>+F39 +F46</f>
        <v>0</v>
      </c>
      <c r="G47" s="11">
        <f t="shared" si="1"/>
        <v>71985640</v>
      </c>
    </row>
  </sheetData>
  <mergeCells count="2">
    <mergeCell ref="B3:G3"/>
    <mergeCell ref="B5:G5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千寿会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7"/>
  <sheetViews>
    <sheetView showGridLines="0" tabSelected="1" workbookViewId="0"/>
  </sheetViews>
  <sheetFormatPr defaultRowHeight="13.5"/>
  <cols>
    <col min="1" max="1" width="2.875" customWidth="1"/>
    <col min="2" max="2" width="44.375" customWidth="1"/>
    <col min="3" max="6" width="20.75" customWidth="1"/>
  </cols>
  <sheetData>
    <row r="1" spans="2:6">
      <c r="B1" s="20"/>
      <c r="C1" s="20"/>
      <c r="D1" s="20"/>
      <c r="E1" s="20"/>
      <c r="F1" s="20"/>
    </row>
    <row r="2" spans="2:6" ht="21">
      <c r="B2" s="2"/>
      <c r="C2" s="2"/>
      <c r="D2" s="1"/>
      <c r="E2" s="3"/>
      <c r="F2" s="3" t="s">
        <v>0</v>
      </c>
    </row>
    <row r="3" spans="2:6" ht="21">
      <c r="B3" s="4" t="s">
        <v>50</v>
      </c>
      <c r="C3" s="4"/>
      <c r="D3" s="4"/>
      <c r="E3" s="4"/>
      <c r="F3" s="4"/>
    </row>
    <row r="4" spans="2:6" ht="14.25">
      <c r="B4" s="5"/>
      <c r="C4" s="5"/>
      <c r="D4" s="5"/>
      <c r="E4" s="1"/>
      <c r="F4" s="1"/>
    </row>
    <row r="5" spans="2:6" ht="21">
      <c r="B5" s="6" t="s">
        <v>51</v>
      </c>
      <c r="C5" s="6"/>
      <c r="D5" s="6"/>
      <c r="E5" s="6"/>
      <c r="F5" s="6"/>
    </row>
    <row r="6" spans="2:6" ht="15.75">
      <c r="B6" s="7"/>
      <c r="C6" s="7"/>
      <c r="D6" s="1"/>
      <c r="E6" s="1"/>
      <c r="F6" s="7" t="s">
        <v>52</v>
      </c>
    </row>
    <row r="7" spans="2:6" ht="28.5">
      <c r="B7" s="8" t="s">
        <v>4</v>
      </c>
      <c r="C7" s="8" t="s">
        <v>53</v>
      </c>
      <c r="D7" s="8" t="s">
        <v>7</v>
      </c>
      <c r="E7" s="8" t="s">
        <v>8</v>
      </c>
      <c r="F7" s="8" t="s">
        <v>9</v>
      </c>
    </row>
    <row r="8" spans="2:6" ht="14.25">
      <c r="B8" s="10" t="s">
        <v>10</v>
      </c>
      <c r="C8" s="11"/>
      <c r="D8" s="11"/>
      <c r="E8" s="11"/>
      <c r="F8" s="11"/>
    </row>
    <row r="9" spans="2:6" ht="14.25">
      <c r="B9" s="12" t="s">
        <v>11</v>
      </c>
      <c r="C9" s="13">
        <f>+C10+C11+C12+C13</f>
        <v>959467</v>
      </c>
      <c r="D9" s="13">
        <f t="shared" ref="D9:D47" si="0">+C9</f>
        <v>959467</v>
      </c>
      <c r="E9" s="13">
        <f>+E10+E11+E12+E13</f>
        <v>0</v>
      </c>
      <c r="F9" s="13">
        <f t="shared" ref="F9:F47" si="1">D9-ABS(E9)</f>
        <v>959467</v>
      </c>
    </row>
    <row r="10" spans="2:6" ht="14.25">
      <c r="B10" s="14" t="s">
        <v>12</v>
      </c>
      <c r="C10" s="15">
        <v>449467</v>
      </c>
      <c r="D10" s="15">
        <f t="shared" si="0"/>
        <v>449467</v>
      </c>
      <c r="E10" s="15"/>
      <c r="F10" s="15">
        <f t="shared" si="1"/>
        <v>449467</v>
      </c>
    </row>
    <row r="11" spans="2:6" ht="14.25">
      <c r="B11" s="16" t="s">
        <v>13</v>
      </c>
      <c r="C11" s="17"/>
      <c r="D11" s="17">
        <f t="shared" si="0"/>
        <v>0</v>
      </c>
      <c r="E11" s="17"/>
      <c r="F11" s="17">
        <f t="shared" si="1"/>
        <v>0</v>
      </c>
    </row>
    <row r="12" spans="2:6" ht="14.25">
      <c r="B12" s="16" t="s">
        <v>14</v>
      </c>
      <c r="C12" s="17">
        <v>510000</v>
      </c>
      <c r="D12" s="17">
        <f t="shared" si="0"/>
        <v>510000</v>
      </c>
      <c r="E12" s="17"/>
      <c r="F12" s="17">
        <f t="shared" si="1"/>
        <v>510000</v>
      </c>
    </row>
    <row r="13" spans="2:6" ht="14.25">
      <c r="B13" s="16" t="s">
        <v>15</v>
      </c>
      <c r="C13" s="17"/>
      <c r="D13" s="17">
        <f t="shared" si="0"/>
        <v>0</v>
      </c>
      <c r="E13" s="17"/>
      <c r="F13" s="17">
        <f t="shared" si="1"/>
        <v>0</v>
      </c>
    </row>
    <row r="14" spans="2:6" ht="14.25">
      <c r="B14" s="12" t="s">
        <v>16</v>
      </c>
      <c r="C14" s="13">
        <f>+C15 +C19</f>
        <v>83553967</v>
      </c>
      <c r="D14" s="13">
        <f t="shared" si="0"/>
        <v>83553967</v>
      </c>
      <c r="E14" s="13">
        <f>+E15 +E19</f>
        <v>0</v>
      </c>
      <c r="F14" s="13">
        <f t="shared" si="1"/>
        <v>83553967</v>
      </c>
    </row>
    <row r="15" spans="2:6" ht="14.25">
      <c r="B15" s="12" t="s">
        <v>17</v>
      </c>
      <c r="C15" s="13">
        <f>+C16+C17+C18</f>
        <v>83317503</v>
      </c>
      <c r="D15" s="13">
        <f t="shared" si="0"/>
        <v>83317503</v>
      </c>
      <c r="E15" s="13">
        <f>+E16+E17+E18</f>
        <v>0</v>
      </c>
      <c r="F15" s="13">
        <f t="shared" si="1"/>
        <v>83317503</v>
      </c>
    </row>
    <row r="16" spans="2:6" ht="14.25">
      <c r="B16" s="14" t="s">
        <v>18</v>
      </c>
      <c r="C16" s="15"/>
      <c r="D16" s="15">
        <f t="shared" si="0"/>
        <v>0</v>
      </c>
      <c r="E16" s="15"/>
      <c r="F16" s="15">
        <f t="shared" si="1"/>
        <v>0</v>
      </c>
    </row>
    <row r="17" spans="2:6" ht="14.25">
      <c r="B17" s="16" t="s">
        <v>19</v>
      </c>
      <c r="C17" s="17">
        <v>111788009</v>
      </c>
      <c r="D17" s="17">
        <f t="shared" si="0"/>
        <v>111788009</v>
      </c>
      <c r="E17" s="17"/>
      <c r="F17" s="17">
        <f t="shared" si="1"/>
        <v>111788009</v>
      </c>
    </row>
    <row r="18" spans="2:6" ht="14.25">
      <c r="B18" s="16" t="s">
        <v>20</v>
      </c>
      <c r="C18" s="17">
        <v>-28470506</v>
      </c>
      <c r="D18" s="17">
        <f t="shared" si="0"/>
        <v>-28470506</v>
      </c>
      <c r="E18" s="17"/>
      <c r="F18" s="17">
        <f t="shared" si="1"/>
        <v>-28470506</v>
      </c>
    </row>
    <row r="19" spans="2:6" ht="14.25">
      <c r="B19" s="12" t="s">
        <v>21</v>
      </c>
      <c r="C19" s="13">
        <f>+C20+C21+C22+C23+C24+C25-ABS(C26)</f>
        <v>236464</v>
      </c>
      <c r="D19" s="13">
        <f t="shared" si="0"/>
        <v>236464</v>
      </c>
      <c r="E19" s="13">
        <f>+E20+E21+E22+E23+E24+E25-ABS(E26)</f>
        <v>0</v>
      </c>
      <c r="F19" s="13">
        <f t="shared" si="1"/>
        <v>236464</v>
      </c>
    </row>
    <row r="20" spans="2:6" ht="14.25">
      <c r="B20" s="16" t="s">
        <v>22</v>
      </c>
      <c r="C20" s="17"/>
      <c r="D20" s="17">
        <f t="shared" si="0"/>
        <v>0</v>
      </c>
      <c r="E20" s="17"/>
      <c r="F20" s="17">
        <f t="shared" si="1"/>
        <v>0</v>
      </c>
    </row>
    <row r="21" spans="2:6" ht="14.25">
      <c r="B21" s="16" t="s">
        <v>23</v>
      </c>
      <c r="C21" s="17"/>
      <c r="D21" s="17">
        <f t="shared" si="0"/>
        <v>0</v>
      </c>
      <c r="E21" s="17"/>
      <c r="F21" s="17">
        <f t="shared" si="1"/>
        <v>0</v>
      </c>
    </row>
    <row r="22" spans="2:6" ht="14.25">
      <c r="B22" s="16" t="s">
        <v>24</v>
      </c>
      <c r="C22" s="17">
        <v>7390975</v>
      </c>
      <c r="D22" s="17">
        <f t="shared" si="0"/>
        <v>7390975</v>
      </c>
      <c r="E22" s="17"/>
      <c r="F22" s="17">
        <f t="shared" si="1"/>
        <v>7390975</v>
      </c>
    </row>
    <row r="23" spans="2:6" ht="14.25">
      <c r="B23" s="16" t="s">
        <v>25</v>
      </c>
      <c r="C23" s="17"/>
      <c r="D23" s="17">
        <f t="shared" si="0"/>
        <v>0</v>
      </c>
      <c r="E23" s="17"/>
      <c r="F23" s="17">
        <f t="shared" si="1"/>
        <v>0</v>
      </c>
    </row>
    <row r="24" spans="2:6" ht="14.25">
      <c r="B24" s="16" t="s">
        <v>26</v>
      </c>
      <c r="C24" s="17"/>
      <c r="D24" s="17">
        <f t="shared" si="0"/>
        <v>0</v>
      </c>
      <c r="E24" s="17"/>
      <c r="F24" s="17">
        <f t="shared" si="1"/>
        <v>0</v>
      </c>
    </row>
    <row r="25" spans="2:6" ht="14.25">
      <c r="B25" s="16" t="s">
        <v>27</v>
      </c>
      <c r="C25" s="17">
        <v>-7154511</v>
      </c>
      <c r="D25" s="17">
        <f t="shared" si="0"/>
        <v>-7154511</v>
      </c>
      <c r="E25" s="17"/>
      <c r="F25" s="17">
        <f t="shared" si="1"/>
        <v>-7154511</v>
      </c>
    </row>
    <row r="26" spans="2:6" ht="14.25">
      <c r="B26" s="18" t="s">
        <v>28</v>
      </c>
      <c r="C26" s="19"/>
      <c r="D26" s="19">
        <f t="shared" si="0"/>
        <v>0</v>
      </c>
      <c r="E26" s="19"/>
      <c r="F26" s="19">
        <f t="shared" si="1"/>
        <v>0</v>
      </c>
    </row>
    <row r="27" spans="2:6" ht="14.25">
      <c r="B27" s="12" t="s">
        <v>29</v>
      </c>
      <c r="C27" s="13">
        <f>+C9 +C14</f>
        <v>84513434</v>
      </c>
      <c r="D27" s="13">
        <f t="shared" si="0"/>
        <v>84513434</v>
      </c>
      <c r="E27" s="13">
        <f>+E9 +E14</f>
        <v>0</v>
      </c>
      <c r="F27" s="13">
        <f t="shared" si="1"/>
        <v>84513434</v>
      </c>
    </row>
    <row r="28" spans="2:6" ht="14.25">
      <c r="B28" s="10" t="s">
        <v>30</v>
      </c>
      <c r="C28" s="11"/>
      <c r="D28" s="11"/>
      <c r="E28" s="11"/>
      <c r="F28" s="11"/>
    </row>
    <row r="29" spans="2:6" ht="14.25">
      <c r="B29" s="12" t="s">
        <v>31</v>
      </c>
      <c r="C29" s="13">
        <f>+C30+C31+C32+C33+C34</f>
        <v>0</v>
      </c>
      <c r="D29" s="13">
        <f t="shared" si="0"/>
        <v>0</v>
      </c>
      <c r="E29" s="13">
        <f>+E30+E31+E32+E33+E34</f>
        <v>0</v>
      </c>
      <c r="F29" s="13">
        <f t="shared" si="1"/>
        <v>0</v>
      </c>
    </row>
    <row r="30" spans="2:6" ht="14.25">
      <c r="B30" s="16" t="s">
        <v>32</v>
      </c>
      <c r="C30" s="17"/>
      <c r="D30" s="17">
        <f t="shared" si="0"/>
        <v>0</v>
      </c>
      <c r="E30" s="17"/>
      <c r="F30" s="17">
        <f t="shared" si="1"/>
        <v>0</v>
      </c>
    </row>
    <row r="31" spans="2:6" ht="14.25">
      <c r="B31" s="16" t="s">
        <v>33</v>
      </c>
      <c r="C31" s="17"/>
      <c r="D31" s="17">
        <f t="shared" si="0"/>
        <v>0</v>
      </c>
      <c r="E31" s="17"/>
      <c r="F31" s="17">
        <f t="shared" si="1"/>
        <v>0</v>
      </c>
    </row>
    <row r="32" spans="2:6" ht="14.25">
      <c r="B32" s="16" t="s">
        <v>34</v>
      </c>
      <c r="C32" s="17"/>
      <c r="D32" s="17">
        <f t="shared" si="0"/>
        <v>0</v>
      </c>
      <c r="E32" s="17"/>
      <c r="F32" s="17">
        <f t="shared" si="1"/>
        <v>0</v>
      </c>
    </row>
    <row r="33" spans="2:6" ht="14.25">
      <c r="B33" s="16" t="s">
        <v>35</v>
      </c>
      <c r="C33" s="17"/>
      <c r="D33" s="17">
        <f t="shared" si="0"/>
        <v>0</v>
      </c>
      <c r="E33" s="17"/>
      <c r="F33" s="17">
        <f t="shared" si="1"/>
        <v>0</v>
      </c>
    </row>
    <row r="34" spans="2:6" ht="14.25">
      <c r="B34" s="16" t="s">
        <v>36</v>
      </c>
      <c r="C34" s="17"/>
      <c r="D34" s="17">
        <f t="shared" si="0"/>
        <v>0</v>
      </c>
      <c r="E34" s="17"/>
      <c r="F34" s="17">
        <f t="shared" si="1"/>
        <v>0</v>
      </c>
    </row>
    <row r="35" spans="2:6" ht="14.25">
      <c r="B35" s="12" t="s">
        <v>37</v>
      </c>
      <c r="C35" s="13">
        <f>+C36+C37+C38</f>
        <v>180000</v>
      </c>
      <c r="D35" s="13">
        <f t="shared" si="0"/>
        <v>180000</v>
      </c>
      <c r="E35" s="13">
        <f>+E36+E37+E38</f>
        <v>0</v>
      </c>
      <c r="F35" s="13">
        <f t="shared" si="1"/>
        <v>180000</v>
      </c>
    </row>
    <row r="36" spans="2:6" ht="14.25">
      <c r="B36" s="14" t="s">
        <v>38</v>
      </c>
      <c r="C36" s="15"/>
      <c r="D36" s="15">
        <f t="shared" si="0"/>
        <v>0</v>
      </c>
      <c r="E36" s="15"/>
      <c r="F36" s="15">
        <f t="shared" si="1"/>
        <v>0</v>
      </c>
    </row>
    <row r="37" spans="2:6" ht="14.25">
      <c r="B37" s="16" t="s">
        <v>39</v>
      </c>
      <c r="C37" s="17"/>
      <c r="D37" s="17">
        <f t="shared" si="0"/>
        <v>0</v>
      </c>
      <c r="E37" s="17"/>
      <c r="F37" s="17">
        <f t="shared" si="1"/>
        <v>0</v>
      </c>
    </row>
    <row r="38" spans="2:6" ht="14.25">
      <c r="B38" s="16" t="s">
        <v>40</v>
      </c>
      <c r="C38" s="17">
        <v>180000</v>
      </c>
      <c r="D38" s="17">
        <f t="shared" si="0"/>
        <v>180000</v>
      </c>
      <c r="E38" s="17"/>
      <c r="F38" s="17">
        <f t="shared" si="1"/>
        <v>180000</v>
      </c>
    </row>
    <row r="39" spans="2:6" ht="14.25">
      <c r="B39" s="12" t="s">
        <v>41</v>
      </c>
      <c r="C39" s="13">
        <f>+C29 +C35</f>
        <v>180000</v>
      </c>
      <c r="D39" s="13">
        <f t="shared" si="0"/>
        <v>180000</v>
      </c>
      <c r="E39" s="13">
        <f>+E29 +E35</f>
        <v>0</v>
      </c>
      <c r="F39" s="13">
        <f t="shared" si="1"/>
        <v>180000</v>
      </c>
    </row>
    <row r="40" spans="2:6" ht="14.25">
      <c r="B40" s="10" t="s">
        <v>42</v>
      </c>
      <c r="C40" s="11"/>
      <c r="D40" s="11"/>
      <c r="E40" s="11"/>
      <c r="F40" s="11"/>
    </row>
    <row r="41" spans="2:6" ht="14.25">
      <c r="B41" s="14" t="s">
        <v>43</v>
      </c>
      <c r="C41" s="15"/>
      <c r="D41" s="15">
        <f t="shared" si="0"/>
        <v>0</v>
      </c>
      <c r="E41" s="15"/>
      <c r="F41" s="15">
        <f t="shared" si="1"/>
        <v>0</v>
      </c>
    </row>
    <row r="42" spans="2:6" ht="14.25">
      <c r="B42" s="16" t="s">
        <v>44</v>
      </c>
      <c r="C42" s="17">
        <v>61044765</v>
      </c>
      <c r="D42" s="17">
        <f t="shared" si="0"/>
        <v>61044765</v>
      </c>
      <c r="E42" s="17"/>
      <c r="F42" s="17">
        <f t="shared" si="1"/>
        <v>61044765</v>
      </c>
    </row>
    <row r="43" spans="2:6" ht="14.25">
      <c r="B43" s="16" t="s">
        <v>45</v>
      </c>
      <c r="C43" s="17"/>
      <c r="D43" s="17">
        <f t="shared" si="0"/>
        <v>0</v>
      </c>
      <c r="E43" s="17"/>
      <c r="F43" s="17">
        <f t="shared" si="1"/>
        <v>0</v>
      </c>
    </row>
    <row r="44" spans="2:6" ht="14.25">
      <c r="B44" s="16" t="s">
        <v>46</v>
      </c>
      <c r="C44" s="17">
        <v>23288669</v>
      </c>
      <c r="D44" s="17">
        <f t="shared" si="0"/>
        <v>23288669</v>
      </c>
      <c r="E44" s="17"/>
      <c r="F44" s="17">
        <f t="shared" si="1"/>
        <v>23288669</v>
      </c>
    </row>
    <row r="45" spans="2:6" ht="14.25">
      <c r="B45" s="18" t="s">
        <v>47</v>
      </c>
      <c r="C45" s="19">
        <v>-866506</v>
      </c>
      <c r="D45" s="19">
        <f t="shared" si="0"/>
        <v>-866506</v>
      </c>
      <c r="E45" s="19"/>
      <c r="F45" s="19">
        <f t="shared" si="1"/>
        <v>-866506</v>
      </c>
    </row>
    <row r="46" spans="2:6" ht="14.25">
      <c r="B46" s="12" t="s">
        <v>48</v>
      </c>
      <c r="C46" s="13">
        <f>+C41 +C42 +C43 +C44</f>
        <v>84333434</v>
      </c>
      <c r="D46" s="13">
        <f t="shared" si="0"/>
        <v>84333434</v>
      </c>
      <c r="E46" s="13">
        <f>+E41 +E42 +E43 +E44</f>
        <v>0</v>
      </c>
      <c r="F46" s="13">
        <f t="shared" si="1"/>
        <v>84333434</v>
      </c>
    </row>
    <row r="47" spans="2:6" ht="14.25">
      <c r="B47" s="10" t="s">
        <v>49</v>
      </c>
      <c r="C47" s="11">
        <f>+C39 +C46</f>
        <v>84513434</v>
      </c>
      <c r="D47" s="11">
        <f t="shared" si="0"/>
        <v>84513434</v>
      </c>
      <c r="E47" s="11">
        <f>+E39 +E46</f>
        <v>0</v>
      </c>
      <c r="F47" s="11">
        <f t="shared" si="1"/>
        <v>84513434</v>
      </c>
    </row>
  </sheetData>
  <mergeCells count="2">
    <mergeCell ref="B3:F3"/>
    <mergeCell ref="B5:F5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千寿会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社会福祉事業</vt:lpstr>
      <vt:lpstr>収益事業</vt:lpstr>
      <vt:lpstr>社会福祉事業!Print_Titles</vt:lpstr>
      <vt:lpstr>収益事業!Print_Titles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PC User</cp:lastModifiedBy>
  <dcterms:created xsi:type="dcterms:W3CDTF">2020-07-15T06:23:50Z</dcterms:created>
  <dcterms:modified xsi:type="dcterms:W3CDTF">2020-07-15T06:23:51Z</dcterms:modified>
</cp:coreProperties>
</file>