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2"/>
  </bookViews>
  <sheets>
    <sheet name="グループホーム寿" sheetId="1" r:id="rId1"/>
    <sheet name="デイサービスセンター千寿" sheetId="2" r:id="rId2"/>
    <sheet name="グループリビング千寿" sheetId="3" r:id="rId3"/>
  </sheets>
  <definedNames>
    <definedName name="_xlnm.Print_Titles" localSheetId="0">グループホーム寿!$1:$4</definedName>
    <definedName name="_xlnm.Print_Titles" localSheetId="2">グループリビング千寿!$1:$4</definedName>
    <definedName name="_xlnm.Print_Titles" localSheetId="1">デイサービスセンター千寿!$1:$4</definedName>
  </definedNames>
  <calcPr calcId="144525" calcMode="manual"/>
</workbook>
</file>

<file path=xl/calcChain.xml><?xml version="1.0" encoding="utf-8"?>
<calcChain xmlns="http://schemas.openxmlformats.org/spreadsheetml/2006/main">
  <c r="H25" i="3" l="1"/>
  <c r="G25" i="3"/>
  <c r="I25" i="3" s="1"/>
  <c r="E25" i="3"/>
  <c r="E24" i="3"/>
  <c r="I23" i="3"/>
  <c r="E23" i="3"/>
  <c r="I22" i="3"/>
  <c r="E22" i="3"/>
  <c r="I21" i="3"/>
  <c r="E21" i="3"/>
  <c r="I20" i="3"/>
  <c r="E20" i="3"/>
  <c r="I19" i="3"/>
  <c r="E19" i="3"/>
  <c r="D18" i="3"/>
  <c r="C18" i="3"/>
  <c r="E18" i="3" s="1"/>
  <c r="E17" i="3"/>
  <c r="I16" i="3"/>
  <c r="E16" i="3"/>
  <c r="I15" i="3"/>
  <c r="E15" i="3"/>
  <c r="I14" i="3"/>
  <c r="D14" i="3"/>
  <c r="D13" i="3" s="1"/>
  <c r="C14" i="3"/>
  <c r="E14" i="3" s="1"/>
  <c r="H13" i="3"/>
  <c r="G13" i="3"/>
  <c r="I13" i="3" s="1"/>
  <c r="I12" i="3"/>
  <c r="I11" i="3"/>
  <c r="E11" i="3"/>
  <c r="I10" i="3"/>
  <c r="E10" i="3"/>
  <c r="I9" i="3"/>
  <c r="E9" i="3"/>
  <c r="I8" i="3"/>
  <c r="E8" i="3"/>
  <c r="I7" i="3"/>
  <c r="H7" i="3"/>
  <c r="H17" i="3" s="1"/>
  <c r="H26" i="3" s="1"/>
  <c r="G7" i="3"/>
  <c r="G17" i="3" s="1"/>
  <c r="D7" i="3"/>
  <c r="D26" i="3" s="1"/>
  <c r="C7" i="3"/>
  <c r="I25" i="2"/>
  <c r="H25" i="2"/>
  <c r="G25" i="2"/>
  <c r="E25" i="2"/>
  <c r="E24" i="2"/>
  <c r="I23" i="2"/>
  <c r="E23" i="2"/>
  <c r="I22" i="2"/>
  <c r="E22" i="2"/>
  <c r="I21" i="2"/>
  <c r="E21" i="2"/>
  <c r="I20" i="2"/>
  <c r="E20" i="2"/>
  <c r="I19" i="2"/>
  <c r="E19" i="2"/>
  <c r="D18" i="2"/>
  <c r="C18" i="2"/>
  <c r="E18" i="2" s="1"/>
  <c r="E17" i="2"/>
  <c r="I16" i="2"/>
  <c r="E16" i="2"/>
  <c r="I15" i="2"/>
  <c r="E15" i="2"/>
  <c r="I14" i="2"/>
  <c r="D14" i="2"/>
  <c r="D13" i="2" s="1"/>
  <c r="C14" i="2"/>
  <c r="E14" i="2" s="1"/>
  <c r="H13" i="2"/>
  <c r="G13" i="2"/>
  <c r="G17" i="2" s="1"/>
  <c r="C13" i="2"/>
  <c r="I12" i="2"/>
  <c r="I11" i="2"/>
  <c r="E11" i="2"/>
  <c r="I10" i="2"/>
  <c r="E10" i="2"/>
  <c r="I9" i="2"/>
  <c r="E9" i="2"/>
  <c r="I8" i="2"/>
  <c r="E8" i="2"/>
  <c r="H7" i="2"/>
  <c r="H17" i="2" s="1"/>
  <c r="H26" i="2" s="1"/>
  <c r="G7" i="2"/>
  <c r="I7" i="2" s="1"/>
  <c r="E7" i="2"/>
  <c r="D7" i="2"/>
  <c r="C7" i="2"/>
  <c r="C26" i="2" s="1"/>
  <c r="H25" i="1"/>
  <c r="G25" i="1"/>
  <c r="I25" i="1" s="1"/>
  <c r="E25" i="1"/>
  <c r="E24" i="1"/>
  <c r="I23" i="1"/>
  <c r="E23" i="1"/>
  <c r="I22" i="1"/>
  <c r="E22" i="1"/>
  <c r="I21" i="1"/>
  <c r="E21" i="1"/>
  <c r="I20" i="1"/>
  <c r="E20" i="1"/>
  <c r="I19" i="1"/>
  <c r="E19" i="1"/>
  <c r="E18" i="1"/>
  <c r="D18" i="1"/>
  <c r="C18" i="1"/>
  <c r="E17" i="1"/>
  <c r="I16" i="1"/>
  <c r="E16" i="1"/>
  <c r="I15" i="1"/>
  <c r="E15" i="1"/>
  <c r="I14" i="1"/>
  <c r="E14" i="1"/>
  <c r="D14" i="1"/>
  <c r="C14" i="1"/>
  <c r="H13" i="1"/>
  <c r="H17" i="1" s="1"/>
  <c r="H26" i="1" s="1"/>
  <c r="G13" i="1"/>
  <c r="I13" i="1" s="1"/>
  <c r="D13" i="1"/>
  <c r="C13" i="1"/>
  <c r="C26" i="1" s="1"/>
  <c r="E26" i="1" s="1"/>
  <c r="I12" i="1"/>
  <c r="I11" i="1"/>
  <c r="E11" i="1"/>
  <c r="I10" i="1"/>
  <c r="E10" i="1"/>
  <c r="I9" i="1"/>
  <c r="E9" i="1"/>
  <c r="I8" i="1"/>
  <c r="E8" i="1"/>
  <c r="H7" i="1"/>
  <c r="G7" i="1"/>
  <c r="G17" i="1" s="1"/>
  <c r="D7" i="1"/>
  <c r="D26" i="1" s="1"/>
  <c r="C7" i="1"/>
  <c r="E7" i="1" s="1"/>
  <c r="G26" i="1" l="1"/>
  <c r="I26" i="1" s="1"/>
  <c r="I17" i="1"/>
  <c r="I17" i="2"/>
  <c r="G26" i="2"/>
  <c r="I26" i="2" s="1"/>
  <c r="E13" i="2"/>
  <c r="I17" i="3"/>
  <c r="G26" i="3"/>
  <c r="I26" i="3" s="1"/>
  <c r="D26" i="2"/>
  <c r="E26" i="2" s="1"/>
  <c r="E7" i="3"/>
  <c r="I7" i="1"/>
  <c r="E13" i="1"/>
  <c r="I13" i="2"/>
  <c r="C13" i="3"/>
  <c r="E13" i="3" s="1"/>
  <c r="C26" i="3" l="1"/>
  <c r="E26" i="3" s="1"/>
</calcChain>
</file>

<file path=xl/sharedStrings.xml><?xml version="1.0" encoding="utf-8"?>
<sst xmlns="http://schemas.openxmlformats.org/spreadsheetml/2006/main" count="150" uniqueCount="53">
  <si>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</si>
  <si>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グループホーム寿  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</si>
  <si>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</si>
  <si>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</si>
  <si>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</si>
  <si>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</si>
  <si>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</si>
  <si>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</si>
  <si>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</si>
  <si>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</si>
  <si>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</si>
  <si>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</si>
  <si>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</si>
  <si>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</si>
  <si>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役員等短期借入金</t>
  </si>
  <si>
    <t>　未収金</t>
  </si>
  <si>
    <t>　１年以内返済予定設備資金借入金</t>
  </si>
  <si>
    <t>　立替金</t>
  </si>
  <si>
    <t>　預り金</t>
  </si>
  <si>
    <t>　賞与引当金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</si>
  <si>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</si>
  <si>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</si>
  <si>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</si>
  <si>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</si>
  <si>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</si>
  <si>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</si>
  <si>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</si>
  <si>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　預り敷金</t>
  </si>
  <si>
    <t>　基本財産減価償却累計額</t>
  </si>
  <si>
    <t>負債の部合計</t>
  </si>
  <si>
    <t>その他の固定資産</t>
  </si>
  <si>
    <t>純資産の部</t>
  </si>
  <si>
    <t>　機械及び装置</t>
  </si>
  <si>
    <t>基本金</t>
  </si>
  <si>
    <t>　車輌運搬具</t>
  </si>
  <si>
    <t>国庫補助金等特別積立金</t>
  </si>
  <si>
    <t>　器具及び備品</t>
  </si>
  <si>
    <t>その他の積立金</t>
  </si>
  <si>
    <t>　ソフトウェア</t>
  </si>
  <si>
    <t>次期繰越活動増減差額</t>
  </si>
  <si>
    <t>　退職給付引当資産</t>
  </si>
  <si>
    <t>（うち当期活動増減差額）</t>
  </si>
  <si>
    <t>　その他固定資産減価償却累計額</t>
  </si>
  <si>
    <t>　徴収不能引当金</t>
  </si>
  <si>
    <t>純資産の部合計</t>
  </si>
  <si>
    <t>資産の部合計</t>
  </si>
  <si>
    <t>負債及び純資産の部合計</t>
  </si>
  <si>
    <t>デイサービスセンター千寿  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</si>
  <si>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</si>
  <si>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</si>
  <si>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</si>
  <si>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</si>
  <si>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グループリビング千寿 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</si>
</sst>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ht="15.75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ht="14.25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ht="14.25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25">
      <c r="A7" s="1"/>
      <c r="B7" s="13" t="s">
        <v>9</v>
      </c>
      <c r="C7" s="14">
        <f>+C8+C9+C10+C11</f>
        <v>9505518</v>
      </c>
      <c r="D7" s="14">
        <f>+D8+D9+D10+D11</f>
        <v>13196779</v>
      </c>
      <c r="E7" s="14">
        <f>C7-D7</f>
        <v>-3691261</v>
      </c>
      <c r="F7" s="13" t="s">
        <v>10</v>
      </c>
      <c r="G7" s="14">
        <f>+G8+G9+G10+G11+G12</f>
        <v>14838247</v>
      </c>
      <c r="H7" s="14">
        <f>+H8+H9+H10+H11+H12</f>
        <v>13665813</v>
      </c>
      <c r="I7" s="14">
        <f>G7-H7</f>
        <v>1172434</v>
      </c>
    </row>
    <row r="8" spans="1:9" ht="14.25">
      <c r="A8" s="1"/>
      <c r="B8" s="15" t="s">
        <v>11</v>
      </c>
      <c r="C8" s="16">
        <v>3191487</v>
      </c>
      <c r="D8" s="16">
        <v>6052600</v>
      </c>
      <c r="E8" s="16">
        <f t="shared" ref="E8:E26" si="0">C8-D8</f>
        <v>-2861113</v>
      </c>
      <c r="F8" s="17" t="s">
        <v>12</v>
      </c>
      <c r="G8" s="18">
        <v>1795214</v>
      </c>
      <c r="H8" s="18">
        <v>1825489</v>
      </c>
      <c r="I8" s="18">
        <f t="shared" ref="I8:I26" si="1">G8-H8</f>
        <v>-30275</v>
      </c>
    </row>
    <row r="9" spans="1:9" ht="14.25">
      <c r="A9" s="1"/>
      <c r="B9" s="17" t="s">
        <v>13</v>
      </c>
      <c r="C9" s="18">
        <v>6314031</v>
      </c>
      <c r="D9" s="18">
        <v>7144179</v>
      </c>
      <c r="E9" s="18">
        <f t="shared" si="0"/>
        <v>-830148</v>
      </c>
      <c r="F9" s="17" t="s">
        <v>14</v>
      </c>
      <c r="G9" s="18">
        <v>8563817</v>
      </c>
      <c r="H9" s="18">
        <v>8763910</v>
      </c>
      <c r="I9" s="18">
        <f t="shared" si="1"/>
        <v>-200093</v>
      </c>
    </row>
    <row r="10" spans="1:9" ht="14.25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>
        <v>2304000</v>
      </c>
      <c r="H10" s="18">
        <v>2304000</v>
      </c>
      <c r="I10" s="18">
        <f t="shared" si="1"/>
        <v>0</v>
      </c>
    </row>
    <row r="11" spans="1:9" ht="14.25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>
        <v>535216</v>
      </c>
      <c r="H11" s="18">
        <v>772414</v>
      </c>
      <c r="I11" s="18">
        <f t="shared" si="1"/>
        <v>-237198</v>
      </c>
    </row>
    <row r="12" spans="1:9" ht="14.25">
      <c r="A12" s="1"/>
      <c r="B12" s="17"/>
      <c r="C12" s="18"/>
      <c r="D12" s="18"/>
      <c r="E12" s="18"/>
      <c r="F12" s="17" t="s">
        <v>19</v>
      </c>
      <c r="G12" s="18">
        <v>1640000</v>
      </c>
      <c r="H12" s="18"/>
      <c r="I12" s="18">
        <f t="shared" si="1"/>
        <v>1640000</v>
      </c>
    </row>
    <row r="13" spans="1:9" ht="14.25">
      <c r="A13" s="1"/>
      <c r="B13" s="13" t="s">
        <v>20</v>
      </c>
      <c r="C13" s="14">
        <f>+C14 +C18</f>
        <v>58501598</v>
      </c>
      <c r="D13" s="14">
        <f>+D14 +D18</f>
        <v>59548179</v>
      </c>
      <c r="E13" s="14">
        <f t="shared" si="0"/>
        <v>-1046581</v>
      </c>
      <c r="F13" s="13" t="s">
        <v>21</v>
      </c>
      <c r="G13" s="14">
        <f>+G14+G15+G16</f>
        <v>28548000</v>
      </c>
      <c r="H13" s="14">
        <f>+H14+H15+H16</f>
        <v>30852000</v>
      </c>
      <c r="I13" s="14">
        <f t="shared" si="1"/>
        <v>-2304000</v>
      </c>
    </row>
    <row r="14" spans="1:9" ht="14.25">
      <c r="A14" s="1"/>
      <c r="B14" s="13" t="s">
        <v>22</v>
      </c>
      <c r="C14" s="14">
        <f>+C15+C16+C17</f>
        <v>58090249</v>
      </c>
      <c r="D14" s="14">
        <f>+D15+D16+D17</f>
        <v>58969497</v>
      </c>
      <c r="E14" s="14">
        <f t="shared" si="0"/>
        <v>-879248</v>
      </c>
      <c r="F14" s="15" t="s">
        <v>23</v>
      </c>
      <c r="G14" s="16">
        <v>28548000</v>
      </c>
      <c r="H14" s="16">
        <v>30852000</v>
      </c>
      <c r="I14" s="16">
        <f t="shared" si="1"/>
        <v>-2304000</v>
      </c>
    </row>
    <row r="15" spans="1:9" ht="14.25">
      <c r="A15" s="1"/>
      <c r="B15" s="15" t="s">
        <v>24</v>
      </c>
      <c r="C15" s="16">
        <v>34910000</v>
      </c>
      <c r="D15" s="16">
        <v>34910000</v>
      </c>
      <c r="E15" s="16">
        <f t="shared" si="0"/>
        <v>0</v>
      </c>
      <c r="F15" s="17" t="s">
        <v>25</v>
      </c>
      <c r="G15" s="18"/>
      <c r="H15" s="18"/>
      <c r="I15" s="18">
        <f t="shared" si="1"/>
        <v>0</v>
      </c>
    </row>
    <row r="16" spans="1:9" ht="14.25">
      <c r="A16" s="1"/>
      <c r="B16" s="17" t="s">
        <v>26</v>
      </c>
      <c r="C16" s="18">
        <v>30264954</v>
      </c>
      <c r="D16" s="18">
        <v>30264954</v>
      </c>
      <c r="E16" s="18">
        <f t="shared" si="0"/>
        <v>0</v>
      </c>
      <c r="F16" s="17" t="s">
        <v>27</v>
      </c>
      <c r="G16" s="18"/>
      <c r="H16" s="18"/>
      <c r="I16" s="18">
        <f t="shared" si="1"/>
        <v>0</v>
      </c>
    </row>
    <row r="17" spans="1:9" ht="14.25">
      <c r="A17" s="1"/>
      <c r="B17" s="17" t="s">
        <v>28</v>
      </c>
      <c r="C17" s="18">
        <v>-7084705</v>
      </c>
      <c r="D17" s="18">
        <v>-6205457</v>
      </c>
      <c r="E17" s="18">
        <f t="shared" si="0"/>
        <v>-879248</v>
      </c>
      <c r="F17" s="13" t="s">
        <v>29</v>
      </c>
      <c r="G17" s="14">
        <f>+G7 +G13</f>
        <v>43386247</v>
      </c>
      <c r="H17" s="14">
        <f>+H7 +H13</f>
        <v>44517813</v>
      </c>
      <c r="I17" s="14">
        <f t="shared" si="1"/>
        <v>-1131566</v>
      </c>
    </row>
    <row r="18" spans="1:9" ht="14.25">
      <c r="A18" s="1"/>
      <c r="B18" s="13" t="s">
        <v>30</v>
      </c>
      <c r="C18" s="14">
        <f>+C19+C20+C21+C22+C23+C24-ABS(C25)</f>
        <v>411349</v>
      </c>
      <c r="D18" s="14">
        <f>+D19+D20+D21+D22+D23+D24-ABS(D25)</f>
        <v>578682</v>
      </c>
      <c r="E18" s="14">
        <f t="shared" si="0"/>
        <v>-167333</v>
      </c>
      <c r="F18" s="19" t="s">
        <v>31</v>
      </c>
      <c r="G18" s="20"/>
      <c r="H18" s="20"/>
      <c r="I18" s="21"/>
    </row>
    <row r="19" spans="1:9" ht="14.25">
      <c r="A19" s="1"/>
      <c r="B19" s="17" t="s">
        <v>32</v>
      </c>
      <c r="C19" s="18"/>
      <c r="D19" s="18"/>
      <c r="E19" s="18">
        <f t="shared" si="0"/>
        <v>0</v>
      </c>
      <c r="F19" s="15" t="s">
        <v>33</v>
      </c>
      <c r="G19" s="16">
        <v>20000000</v>
      </c>
      <c r="H19" s="16">
        <v>20000000</v>
      </c>
      <c r="I19" s="16">
        <f t="shared" si="1"/>
        <v>0</v>
      </c>
    </row>
    <row r="20" spans="1:9" ht="14.25">
      <c r="A20" s="1"/>
      <c r="B20" s="17" t="s">
        <v>34</v>
      </c>
      <c r="C20" s="18">
        <v>6287044</v>
      </c>
      <c r="D20" s="18">
        <v>6287044</v>
      </c>
      <c r="E20" s="18">
        <f t="shared" si="0"/>
        <v>0</v>
      </c>
      <c r="F20" s="17" t="s">
        <v>35</v>
      </c>
      <c r="G20" s="18">
        <v>1071004</v>
      </c>
      <c r="H20" s="18">
        <v>1418537</v>
      </c>
      <c r="I20" s="18">
        <f t="shared" si="1"/>
        <v>-347533</v>
      </c>
    </row>
    <row r="21" spans="1:9" ht="14.25">
      <c r="A21" s="1"/>
      <c r="B21" s="17" t="s">
        <v>36</v>
      </c>
      <c r="C21" s="18">
        <v>1293870</v>
      </c>
      <c r="D21" s="18">
        <v>1193870</v>
      </c>
      <c r="E21" s="18">
        <f t="shared" si="0"/>
        <v>100000</v>
      </c>
      <c r="F21" s="17" t="s">
        <v>37</v>
      </c>
      <c r="G21" s="18"/>
      <c r="H21" s="18"/>
      <c r="I21" s="18">
        <f t="shared" si="1"/>
        <v>0</v>
      </c>
    </row>
    <row r="22" spans="1:9" ht="14.25">
      <c r="A22" s="1"/>
      <c r="B22" s="17" t="s">
        <v>38</v>
      </c>
      <c r="C22" s="18">
        <v>182700</v>
      </c>
      <c r="D22" s="18">
        <v>182700</v>
      </c>
      <c r="E22" s="18">
        <f t="shared" si="0"/>
        <v>0</v>
      </c>
      <c r="F22" s="17" t="s">
        <v>39</v>
      </c>
      <c r="G22" s="18">
        <v>3549865</v>
      </c>
      <c r="H22" s="18">
        <v>6808608</v>
      </c>
      <c r="I22" s="18">
        <f t="shared" si="1"/>
        <v>-3258743</v>
      </c>
    </row>
    <row r="23" spans="1:9" ht="14.25">
      <c r="A23" s="1"/>
      <c r="B23" s="17" t="s">
        <v>40</v>
      </c>
      <c r="C23" s="18"/>
      <c r="D23" s="18"/>
      <c r="E23" s="18">
        <f t="shared" si="0"/>
        <v>0</v>
      </c>
      <c r="F23" s="17" t="s">
        <v>41</v>
      </c>
      <c r="G23" s="18">
        <v>-3258743</v>
      </c>
      <c r="H23" s="18">
        <v>-403009</v>
      </c>
      <c r="I23" s="18">
        <f t="shared" si="1"/>
        <v>-2855734</v>
      </c>
    </row>
    <row r="24" spans="1:9" ht="14.25">
      <c r="A24" s="1"/>
      <c r="B24" s="17" t="s">
        <v>42</v>
      </c>
      <c r="C24" s="18">
        <v>-7352265</v>
      </c>
      <c r="D24" s="18">
        <v>-7084932</v>
      </c>
      <c r="E24" s="18">
        <f t="shared" si="0"/>
        <v>-267333</v>
      </c>
      <c r="F24" s="22"/>
      <c r="G24" s="23"/>
      <c r="H24" s="23"/>
      <c r="I24" s="23"/>
    </row>
    <row r="25" spans="1:9" ht="14.25">
      <c r="A25" s="1"/>
      <c r="B25" s="22" t="s">
        <v>43</v>
      </c>
      <c r="C25" s="23"/>
      <c r="D25" s="23"/>
      <c r="E25" s="23">
        <f t="shared" si="0"/>
        <v>0</v>
      </c>
      <c r="F25" s="13" t="s">
        <v>44</v>
      </c>
      <c r="G25" s="14">
        <f>+G19 +G20 +G21 +G22</f>
        <v>24620869</v>
      </c>
      <c r="H25" s="14">
        <f>+H19 +H20 +H21 +H22</f>
        <v>28227145</v>
      </c>
      <c r="I25" s="14">
        <f t="shared" si="1"/>
        <v>-3606276</v>
      </c>
    </row>
    <row r="26" spans="1:9" ht="14.25">
      <c r="A26" s="1"/>
      <c r="B26" s="13" t="s">
        <v>45</v>
      </c>
      <c r="C26" s="14">
        <f>+C7 +C13</f>
        <v>68007116</v>
      </c>
      <c r="D26" s="14">
        <f>+D7 +D13</f>
        <v>72744958</v>
      </c>
      <c r="E26" s="14">
        <f t="shared" si="0"/>
        <v>-4737842</v>
      </c>
      <c r="F26" s="24" t="s">
        <v>46</v>
      </c>
      <c r="G26" s="25">
        <f>+G17 +G25</f>
        <v>68007116</v>
      </c>
      <c r="H26" s="25">
        <f>+H17 +H25</f>
        <v>72744958</v>
      </c>
      <c r="I26" s="25">
        <f t="shared" si="1"/>
        <v>-4737842</v>
      </c>
    </row>
  </sheetData>
  <mergeCells count="5">
    <mergeCell ref="B2:I2"/>
    <mergeCell ref="B3:I3"/>
    <mergeCell ref="B5:E5"/>
    <mergeCell ref="F5:I5"/>
    <mergeCell ref="F18:I1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4" t="s">
        <v>47</v>
      </c>
      <c r="C2" s="4"/>
      <c r="D2" s="4"/>
      <c r="E2" s="4"/>
      <c r="F2" s="4"/>
      <c r="G2" s="4"/>
      <c r="H2" s="4"/>
      <c r="I2" s="4"/>
    </row>
    <row r="3" spans="1:9" ht="21">
      <c r="A3" s="1"/>
      <c r="B3" s="5" t="s">
        <v>48</v>
      </c>
      <c r="C3" s="5"/>
      <c r="D3" s="5"/>
      <c r="E3" s="5"/>
      <c r="F3" s="5"/>
      <c r="G3" s="5"/>
      <c r="H3" s="5"/>
      <c r="I3" s="5"/>
    </row>
    <row r="4" spans="1:9" ht="15.75">
      <c r="A4" s="1"/>
      <c r="B4" s="6"/>
      <c r="C4" s="1"/>
      <c r="D4" s="1"/>
      <c r="E4" s="1"/>
      <c r="F4" s="1"/>
      <c r="G4" s="1"/>
      <c r="H4" s="1"/>
      <c r="I4" s="7" t="s">
        <v>49</v>
      </c>
    </row>
    <row r="5" spans="1:9" ht="14.25">
      <c r="A5" s="1"/>
      <c r="B5" s="8" t="s">
        <v>50</v>
      </c>
      <c r="C5" s="9"/>
      <c r="D5" s="9"/>
      <c r="E5" s="10"/>
      <c r="F5" s="8" t="s">
        <v>51</v>
      </c>
      <c r="G5" s="9"/>
      <c r="H5" s="9"/>
      <c r="I5" s="10"/>
    </row>
    <row r="6" spans="1:9" ht="14.25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25">
      <c r="A7" s="1"/>
      <c r="B7" s="13" t="s">
        <v>9</v>
      </c>
      <c r="C7" s="14">
        <f>+C8+C9+C10+C11</f>
        <v>3853524</v>
      </c>
      <c r="D7" s="14">
        <f>+D8+D9+D10+D11</f>
        <v>2163449</v>
      </c>
      <c r="E7" s="14">
        <f>C7-D7</f>
        <v>1690075</v>
      </c>
      <c r="F7" s="13" t="s">
        <v>10</v>
      </c>
      <c r="G7" s="14">
        <f>+G8+G9+G10+G11+G12</f>
        <v>1077135</v>
      </c>
      <c r="H7" s="14">
        <f>+H8+H9+H10+H11+H12</f>
        <v>1264326</v>
      </c>
      <c r="I7" s="14">
        <f>G7-H7</f>
        <v>-187191</v>
      </c>
    </row>
    <row r="8" spans="1:9" ht="14.25">
      <c r="A8" s="1"/>
      <c r="B8" s="15" t="s">
        <v>11</v>
      </c>
      <c r="C8" s="16">
        <v>1776048</v>
      </c>
      <c r="D8" s="16">
        <v>871295</v>
      </c>
      <c r="E8" s="16">
        <f t="shared" ref="E8:E11" si="0">C8-D8</f>
        <v>904753</v>
      </c>
      <c r="F8" s="17" t="s">
        <v>12</v>
      </c>
      <c r="G8" s="18">
        <v>573318</v>
      </c>
      <c r="H8" s="18">
        <v>471773</v>
      </c>
      <c r="I8" s="18">
        <f t="shared" ref="I8:I17" si="1">G8-H8</f>
        <v>101545</v>
      </c>
    </row>
    <row r="9" spans="1:9" ht="14.25">
      <c r="A9" s="1"/>
      <c r="B9" s="17" t="s">
        <v>13</v>
      </c>
      <c r="C9" s="18">
        <v>1998671</v>
      </c>
      <c r="D9" s="18">
        <v>1222956</v>
      </c>
      <c r="E9" s="18">
        <f t="shared" si="0"/>
        <v>775715</v>
      </c>
      <c r="F9" s="17" t="s">
        <v>14</v>
      </c>
      <c r="G9" s="18"/>
      <c r="H9" s="18"/>
      <c r="I9" s="18">
        <f t="shared" si="1"/>
        <v>0</v>
      </c>
    </row>
    <row r="10" spans="1:9" ht="14.25">
      <c r="A10" s="1"/>
      <c r="B10" s="17" t="s">
        <v>15</v>
      </c>
      <c r="C10" s="18">
        <v>78805</v>
      </c>
      <c r="D10" s="18">
        <v>69198</v>
      </c>
      <c r="E10" s="18">
        <f t="shared" si="0"/>
        <v>9607</v>
      </c>
      <c r="F10" s="17" t="s">
        <v>16</v>
      </c>
      <c r="G10" s="18"/>
      <c r="H10" s="18">
        <v>600000</v>
      </c>
      <c r="I10" s="18">
        <f t="shared" si="1"/>
        <v>-600000</v>
      </c>
    </row>
    <row r="11" spans="1:9" ht="14.25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>
        <v>143817</v>
      </c>
      <c r="H11" s="18">
        <v>192553</v>
      </c>
      <c r="I11" s="18">
        <f t="shared" si="1"/>
        <v>-48736</v>
      </c>
    </row>
    <row r="12" spans="1:9" ht="14.25">
      <c r="A12" s="1"/>
      <c r="B12" s="17"/>
      <c r="C12" s="18"/>
      <c r="D12" s="18"/>
      <c r="E12" s="18"/>
      <c r="F12" s="17" t="s">
        <v>19</v>
      </c>
      <c r="G12" s="18">
        <v>360000</v>
      </c>
      <c r="H12" s="18"/>
      <c r="I12" s="18">
        <f t="shared" si="1"/>
        <v>360000</v>
      </c>
    </row>
    <row r="13" spans="1:9" ht="14.25">
      <c r="A13" s="1"/>
      <c r="B13" s="13" t="s">
        <v>20</v>
      </c>
      <c r="C13" s="14">
        <f>+C14 +C18</f>
        <v>125000</v>
      </c>
      <c r="D13" s="14">
        <f>+D14 +D18</f>
        <v>625000</v>
      </c>
      <c r="E13" s="14">
        <f t="shared" ref="E13:E26" si="2">C13-D13</f>
        <v>-500000</v>
      </c>
      <c r="F13" s="13" t="s">
        <v>21</v>
      </c>
      <c r="G13" s="14">
        <f>+G14+G15+G16</f>
        <v>0</v>
      </c>
      <c r="H13" s="14">
        <f>+H14+H15+H16</f>
        <v>0</v>
      </c>
      <c r="I13" s="14">
        <f t="shared" si="1"/>
        <v>0</v>
      </c>
    </row>
    <row r="14" spans="1:9" ht="14.25">
      <c r="A14" s="1"/>
      <c r="B14" s="13" t="s">
        <v>22</v>
      </c>
      <c r="C14" s="14">
        <f>+C15+C16+C17</f>
        <v>0</v>
      </c>
      <c r="D14" s="14">
        <f>+D15+D16+D17</f>
        <v>0</v>
      </c>
      <c r="E14" s="14">
        <f t="shared" si="2"/>
        <v>0</v>
      </c>
      <c r="F14" s="15" t="s">
        <v>23</v>
      </c>
      <c r="G14" s="16"/>
      <c r="H14" s="16"/>
      <c r="I14" s="16">
        <f t="shared" si="1"/>
        <v>0</v>
      </c>
    </row>
    <row r="15" spans="1:9" ht="14.25">
      <c r="A15" s="1"/>
      <c r="B15" s="15" t="s">
        <v>24</v>
      </c>
      <c r="C15" s="16"/>
      <c r="D15" s="16"/>
      <c r="E15" s="16">
        <f t="shared" si="2"/>
        <v>0</v>
      </c>
      <c r="F15" s="17" t="s">
        <v>25</v>
      </c>
      <c r="G15" s="18"/>
      <c r="H15" s="18"/>
      <c r="I15" s="18">
        <f t="shared" si="1"/>
        <v>0</v>
      </c>
    </row>
    <row r="16" spans="1:9" ht="14.25">
      <c r="A16" s="1"/>
      <c r="B16" s="17" t="s">
        <v>26</v>
      </c>
      <c r="C16" s="18"/>
      <c r="D16" s="18"/>
      <c r="E16" s="18">
        <f t="shared" si="2"/>
        <v>0</v>
      </c>
      <c r="F16" s="17" t="s">
        <v>27</v>
      </c>
      <c r="G16" s="18"/>
      <c r="H16" s="18"/>
      <c r="I16" s="18">
        <f t="shared" si="1"/>
        <v>0</v>
      </c>
    </row>
    <row r="17" spans="1:9" ht="14.25">
      <c r="A17" s="1"/>
      <c r="B17" s="17" t="s">
        <v>28</v>
      </c>
      <c r="C17" s="18"/>
      <c r="D17" s="18"/>
      <c r="E17" s="18">
        <f t="shared" si="2"/>
        <v>0</v>
      </c>
      <c r="F17" s="13" t="s">
        <v>29</v>
      </c>
      <c r="G17" s="14">
        <f>+G7 +G13</f>
        <v>1077135</v>
      </c>
      <c r="H17" s="14">
        <f>+H7 +H13</f>
        <v>1264326</v>
      </c>
      <c r="I17" s="14">
        <f t="shared" si="1"/>
        <v>-187191</v>
      </c>
    </row>
    <row r="18" spans="1:9" ht="14.25">
      <c r="A18" s="1"/>
      <c r="B18" s="13" t="s">
        <v>30</v>
      </c>
      <c r="C18" s="14">
        <f>+C19+C20+C21+C22+C23+C24-ABS(C25)</f>
        <v>125000</v>
      </c>
      <c r="D18" s="14">
        <f>+D19+D20+D21+D22+D23+D24-ABS(D25)</f>
        <v>625000</v>
      </c>
      <c r="E18" s="14">
        <f t="shared" si="2"/>
        <v>-500000</v>
      </c>
      <c r="F18" s="19" t="s">
        <v>31</v>
      </c>
      <c r="G18" s="20"/>
      <c r="H18" s="20"/>
      <c r="I18" s="21"/>
    </row>
    <row r="19" spans="1:9" ht="14.25">
      <c r="A19" s="1"/>
      <c r="B19" s="17" t="s">
        <v>32</v>
      </c>
      <c r="C19" s="18"/>
      <c r="D19" s="18"/>
      <c r="E19" s="18">
        <f t="shared" si="2"/>
        <v>0</v>
      </c>
      <c r="F19" s="15" t="s">
        <v>33</v>
      </c>
      <c r="G19" s="16"/>
      <c r="H19" s="16"/>
      <c r="I19" s="16">
        <f t="shared" ref="I19:I23" si="3">G19-H19</f>
        <v>0</v>
      </c>
    </row>
    <row r="20" spans="1:9" ht="14.25">
      <c r="A20" s="1"/>
      <c r="B20" s="17" t="s">
        <v>34</v>
      </c>
      <c r="C20" s="18">
        <v>1000000</v>
      </c>
      <c r="D20" s="18">
        <v>1000000</v>
      </c>
      <c r="E20" s="18">
        <f t="shared" si="2"/>
        <v>0</v>
      </c>
      <c r="F20" s="17" t="s">
        <v>35</v>
      </c>
      <c r="G20" s="18"/>
      <c r="H20" s="18"/>
      <c r="I20" s="18">
        <f t="shared" si="3"/>
        <v>0</v>
      </c>
    </row>
    <row r="21" spans="1:9" ht="14.25">
      <c r="A21" s="1"/>
      <c r="B21" s="17" t="s">
        <v>36</v>
      </c>
      <c r="C21" s="18"/>
      <c r="D21" s="18"/>
      <c r="E21" s="18">
        <f t="shared" si="2"/>
        <v>0</v>
      </c>
      <c r="F21" s="17" t="s">
        <v>37</v>
      </c>
      <c r="G21" s="18"/>
      <c r="H21" s="18"/>
      <c r="I21" s="18">
        <f t="shared" si="3"/>
        <v>0</v>
      </c>
    </row>
    <row r="22" spans="1:9" ht="14.25">
      <c r="A22" s="1"/>
      <c r="B22" s="17" t="s">
        <v>38</v>
      </c>
      <c r="C22" s="18"/>
      <c r="D22" s="18"/>
      <c r="E22" s="18">
        <f t="shared" si="2"/>
        <v>0</v>
      </c>
      <c r="F22" s="17" t="s">
        <v>39</v>
      </c>
      <c r="G22" s="18">
        <v>2901389</v>
      </c>
      <c r="H22" s="18">
        <v>1524123</v>
      </c>
      <c r="I22" s="18">
        <f t="shared" si="3"/>
        <v>1377266</v>
      </c>
    </row>
    <row r="23" spans="1:9" ht="14.25">
      <c r="A23" s="1"/>
      <c r="B23" s="17" t="s">
        <v>40</v>
      </c>
      <c r="C23" s="18"/>
      <c r="D23" s="18"/>
      <c r="E23" s="18">
        <f t="shared" si="2"/>
        <v>0</v>
      </c>
      <c r="F23" s="17" t="s">
        <v>41</v>
      </c>
      <c r="G23" s="18">
        <v>1377266</v>
      </c>
      <c r="H23" s="18">
        <v>1935884</v>
      </c>
      <c r="I23" s="18">
        <f t="shared" si="3"/>
        <v>-558618</v>
      </c>
    </row>
    <row r="24" spans="1:9" ht="14.25">
      <c r="A24" s="1"/>
      <c r="B24" s="17" t="s">
        <v>42</v>
      </c>
      <c r="C24" s="18">
        <v>-875000</v>
      </c>
      <c r="D24" s="18">
        <v>-375000</v>
      </c>
      <c r="E24" s="18">
        <f t="shared" si="2"/>
        <v>-500000</v>
      </c>
      <c r="F24" s="22"/>
      <c r="G24" s="23"/>
      <c r="H24" s="23"/>
      <c r="I24" s="23"/>
    </row>
    <row r="25" spans="1:9" ht="14.25">
      <c r="A25" s="1"/>
      <c r="B25" s="22" t="s">
        <v>43</v>
      </c>
      <c r="C25" s="23"/>
      <c r="D25" s="23"/>
      <c r="E25" s="23">
        <f t="shared" si="2"/>
        <v>0</v>
      </c>
      <c r="F25" s="13" t="s">
        <v>44</v>
      </c>
      <c r="G25" s="14">
        <f>+G19 +G20 +G21 +G22</f>
        <v>2901389</v>
      </c>
      <c r="H25" s="14">
        <f>+H19 +H20 +H21 +H22</f>
        <v>1524123</v>
      </c>
      <c r="I25" s="14">
        <f t="shared" ref="I25:I26" si="4">G25-H25</f>
        <v>1377266</v>
      </c>
    </row>
    <row r="26" spans="1:9" ht="14.25">
      <c r="A26" s="1"/>
      <c r="B26" s="13" t="s">
        <v>45</v>
      </c>
      <c r="C26" s="14">
        <f>+C7 +C13</f>
        <v>3978524</v>
      </c>
      <c r="D26" s="14">
        <f>+D7 +D13</f>
        <v>2788449</v>
      </c>
      <c r="E26" s="14">
        <f t="shared" si="2"/>
        <v>1190075</v>
      </c>
      <c r="F26" s="24" t="s">
        <v>46</v>
      </c>
      <c r="G26" s="25">
        <f>+G17 +G25</f>
        <v>3978524</v>
      </c>
      <c r="H26" s="25">
        <f>+H17 +H25</f>
        <v>2788449</v>
      </c>
      <c r="I26" s="25">
        <f t="shared" si="4"/>
        <v>1190075</v>
      </c>
    </row>
  </sheetData>
  <mergeCells count="5">
    <mergeCell ref="B2:I2"/>
    <mergeCell ref="B3:I3"/>
    <mergeCell ref="B5:E5"/>
    <mergeCell ref="F5:I5"/>
    <mergeCell ref="F18:I1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4" t="s">
        <v>52</v>
      </c>
      <c r="C2" s="4"/>
      <c r="D2" s="4"/>
      <c r="E2" s="4"/>
      <c r="F2" s="4"/>
      <c r="G2" s="4"/>
      <c r="H2" s="4"/>
      <c r="I2" s="4"/>
    </row>
    <row r="3" spans="1:9" ht="21">
      <c r="A3" s="1"/>
      <c r="B3" s="5" t="s">
        <v>48</v>
      </c>
      <c r="C3" s="5"/>
      <c r="D3" s="5"/>
      <c r="E3" s="5"/>
      <c r="F3" s="5"/>
      <c r="G3" s="5"/>
      <c r="H3" s="5"/>
      <c r="I3" s="5"/>
    </row>
    <row r="4" spans="1:9" ht="15.75">
      <c r="A4" s="1"/>
      <c r="B4" s="6"/>
      <c r="C4" s="1"/>
      <c r="D4" s="1"/>
      <c r="E4" s="1"/>
      <c r="F4" s="1"/>
      <c r="G4" s="1"/>
      <c r="H4" s="1"/>
      <c r="I4" s="7" t="s">
        <v>49</v>
      </c>
    </row>
    <row r="5" spans="1:9" ht="14.25">
      <c r="A5" s="1"/>
      <c r="B5" s="8" t="s">
        <v>50</v>
      </c>
      <c r="C5" s="9"/>
      <c r="D5" s="9"/>
      <c r="E5" s="10"/>
      <c r="F5" s="8" t="s">
        <v>51</v>
      </c>
      <c r="G5" s="9"/>
      <c r="H5" s="9"/>
      <c r="I5" s="10"/>
    </row>
    <row r="6" spans="1:9" ht="14.25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25">
      <c r="A7" s="1"/>
      <c r="B7" s="13" t="s">
        <v>9</v>
      </c>
      <c r="C7" s="14">
        <f>+C8+C9+C10+C11</f>
        <v>959467</v>
      </c>
      <c r="D7" s="14">
        <f>+D8+D9+D10+D11</f>
        <v>896398</v>
      </c>
      <c r="E7" s="14">
        <f>C7-D7</f>
        <v>63069</v>
      </c>
      <c r="F7" s="13" t="s">
        <v>10</v>
      </c>
      <c r="G7" s="14">
        <f>+G8+G9+G10+G11+G12</f>
        <v>0</v>
      </c>
      <c r="H7" s="14">
        <f>+H8+H9+H10+H11+H12</f>
        <v>0</v>
      </c>
      <c r="I7" s="14">
        <f>G7-H7</f>
        <v>0</v>
      </c>
    </row>
    <row r="8" spans="1:9" ht="14.25">
      <c r="A8" s="1"/>
      <c r="B8" s="15" t="s">
        <v>11</v>
      </c>
      <c r="C8" s="16">
        <v>449467</v>
      </c>
      <c r="D8" s="16">
        <v>488398</v>
      </c>
      <c r="E8" s="16">
        <f t="shared" ref="E8:E11" si="0">C8-D8</f>
        <v>-38931</v>
      </c>
      <c r="F8" s="17" t="s">
        <v>12</v>
      </c>
      <c r="G8" s="18"/>
      <c r="H8" s="18"/>
      <c r="I8" s="18">
        <f t="shared" ref="I8:I17" si="1">G8-H8</f>
        <v>0</v>
      </c>
    </row>
    <row r="9" spans="1:9" ht="14.25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/>
      <c r="H9" s="18"/>
      <c r="I9" s="18">
        <f t="shared" si="1"/>
        <v>0</v>
      </c>
    </row>
    <row r="10" spans="1:9" ht="14.25">
      <c r="A10" s="1"/>
      <c r="B10" s="17" t="s">
        <v>15</v>
      </c>
      <c r="C10" s="18">
        <v>510000</v>
      </c>
      <c r="D10" s="18">
        <v>408000</v>
      </c>
      <c r="E10" s="18">
        <f t="shared" si="0"/>
        <v>102000</v>
      </c>
      <c r="F10" s="17" t="s">
        <v>16</v>
      </c>
      <c r="G10" s="18"/>
      <c r="H10" s="18"/>
      <c r="I10" s="18">
        <f t="shared" si="1"/>
        <v>0</v>
      </c>
    </row>
    <row r="11" spans="1:9" ht="14.25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25">
      <c r="A12" s="1"/>
      <c r="B12" s="17"/>
      <c r="C12" s="18"/>
      <c r="D12" s="18"/>
      <c r="E12" s="18"/>
      <c r="F12" s="17" t="s">
        <v>19</v>
      </c>
      <c r="G12" s="18"/>
      <c r="H12" s="18"/>
      <c r="I12" s="18">
        <f t="shared" si="1"/>
        <v>0</v>
      </c>
    </row>
    <row r="13" spans="1:9" ht="14.25">
      <c r="A13" s="1"/>
      <c r="B13" s="13" t="s">
        <v>20</v>
      </c>
      <c r="C13" s="14">
        <f>+C14 +C18</f>
        <v>83553967</v>
      </c>
      <c r="D13" s="14">
        <f>+D14 +D18</f>
        <v>86125307</v>
      </c>
      <c r="E13" s="14">
        <f t="shared" ref="E13:E26" si="2">C13-D13</f>
        <v>-2571340</v>
      </c>
      <c r="F13" s="13" t="s">
        <v>21</v>
      </c>
      <c r="G13" s="14">
        <f>+G14+G15+G16</f>
        <v>180000</v>
      </c>
      <c r="H13" s="14">
        <f>+H14+H15+H16</f>
        <v>90000</v>
      </c>
      <c r="I13" s="14">
        <f t="shared" si="1"/>
        <v>90000</v>
      </c>
    </row>
    <row r="14" spans="1:9" ht="14.25">
      <c r="A14" s="1"/>
      <c r="B14" s="13" t="s">
        <v>22</v>
      </c>
      <c r="C14" s="14">
        <f>+C15+C16+C17</f>
        <v>83317503</v>
      </c>
      <c r="D14" s="14">
        <f>+D15+D16+D17</f>
        <v>85681120</v>
      </c>
      <c r="E14" s="14">
        <f t="shared" si="2"/>
        <v>-2363617</v>
      </c>
      <c r="F14" s="15" t="s">
        <v>23</v>
      </c>
      <c r="G14" s="16"/>
      <c r="H14" s="16"/>
      <c r="I14" s="16">
        <f t="shared" si="1"/>
        <v>0</v>
      </c>
    </row>
    <row r="15" spans="1:9" ht="14.25">
      <c r="A15" s="1"/>
      <c r="B15" s="15" t="s">
        <v>24</v>
      </c>
      <c r="C15" s="16"/>
      <c r="D15" s="16"/>
      <c r="E15" s="16">
        <f t="shared" si="2"/>
        <v>0</v>
      </c>
      <c r="F15" s="17" t="s">
        <v>25</v>
      </c>
      <c r="G15" s="18"/>
      <c r="H15" s="18"/>
      <c r="I15" s="18">
        <f t="shared" si="1"/>
        <v>0</v>
      </c>
    </row>
    <row r="16" spans="1:9" ht="14.25">
      <c r="A16" s="1"/>
      <c r="B16" s="17" t="s">
        <v>26</v>
      </c>
      <c r="C16" s="18">
        <v>111788009</v>
      </c>
      <c r="D16" s="18">
        <v>111788009</v>
      </c>
      <c r="E16" s="18">
        <f t="shared" si="2"/>
        <v>0</v>
      </c>
      <c r="F16" s="17" t="s">
        <v>27</v>
      </c>
      <c r="G16" s="18">
        <v>180000</v>
      </c>
      <c r="H16" s="18">
        <v>90000</v>
      </c>
      <c r="I16" s="18">
        <f t="shared" si="1"/>
        <v>90000</v>
      </c>
    </row>
    <row r="17" spans="1:9" ht="14.25">
      <c r="A17" s="1"/>
      <c r="B17" s="17" t="s">
        <v>28</v>
      </c>
      <c r="C17" s="18">
        <v>-28470506</v>
      </c>
      <c r="D17" s="18">
        <v>-26106889</v>
      </c>
      <c r="E17" s="18">
        <f t="shared" si="2"/>
        <v>-2363617</v>
      </c>
      <c r="F17" s="13" t="s">
        <v>29</v>
      </c>
      <c r="G17" s="14">
        <f>+G7 +G13</f>
        <v>180000</v>
      </c>
      <c r="H17" s="14">
        <f>+H7 +H13</f>
        <v>90000</v>
      </c>
      <c r="I17" s="14">
        <f t="shared" si="1"/>
        <v>90000</v>
      </c>
    </row>
    <row r="18" spans="1:9" ht="14.25">
      <c r="A18" s="1"/>
      <c r="B18" s="13" t="s">
        <v>30</v>
      </c>
      <c r="C18" s="14">
        <f>+C19+C20+C21+C22+C23+C24-ABS(C25)</f>
        <v>236464</v>
      </c>
      <c r="D18" s="14">
        <f>+D19+D20+D21+D22+D23+D24-ABS(D25)</f>
        <v>444187</v>
      </c>
      <c r="E18" s="14">
        <f t="shared" si="2"/>
        <v>-207723</v>
      </c>
      <c r="F18" s="19" t="s">
        <v>31</v>
      </c>
      <c r="G18" s="20"/>
      <c r="H18" s="20"/>
      <c r="I18" s="21"/>
    </row>
    <row r="19" spans="1:9" ht="14.25">
      <c r="A19" s="1"/>
      <c r="B19" s="17" t="s">
        <v>32</v>
      </c>
      <c r="C19" s="18"/>
      <c r="D19" s="18"/>
      <c r="E19" s="18">
        <f t="shared" si="2"/>
        <v>0</v>
      </c>
      <c r="F19" s="15" t="s">
        <v>33</v>
      </c>
      <c r="G19" s="16"/>
      <c r="H19" s="16"/>
      <c r="I19" s="16">
        <f t="shared" ref="I19:I23" si="3">G19-H19</f>
        <v>0</v>
      </c>
    </row>
    <row r="20" spans="1:9" ht="14.25">
      <c r="A20" s="1"/>
      <c r="B20" s="17" t="s">
        <v>34</v>
      </c>
      <c r="C20" s="18"/>
      <c r="D20" s="18"/>
      <c r="E20" s="18">
        <f t="shared" si="2"/>
        <v>0</v>
      </c>
      <c r="F20" s="17" t="s">
        <v>35</v>
      </c>
      <c r="G20" s="18">
        <v>61044765</v>
      </c>
      <c r="H20" s="18">
        <v>62776530</v>
      </c>
      <c r="I20" s="18">
        <f t="shared" si="3"/>
        <v>-1731765</v>
      </c>
    </row>
    <row r="21" spans="1:9" ht="14.25">
      <c r="A21" s="1"/>
      <c r="B21" s="17" t="s">
        <v>36</v>
      </c>
      <c r="C21" s="18">
        <v>7390975</v>
      </c>
      <c r="D21" s="18">
        <v>7390975</v>
      </c>
      <c r="E21" s="18">
        <f t="shared" si="2"/>
        <v>0</v>
      </c>
      <c r="F21" s="17" t="s">
        <v>37</v>
      </c>
      <c r="G21" s="18"/>
      <c r="H21" s="18"/>
      <c r="I21" s="18">
        <f t="shared" si="3"/>
        <v>0</v>
      </c>
    </row>
    <row r="22" spans="1:9" ht="14.25">
      <c r="A22" s="1"/>
      <c r="B22" s="17" t="s">
        <v>38</v>
      </c>
      <c r="C22" s="18"/>
      <c r="D22" s="18"/>
      <c r="E22" s="18">
        <f t="shared" si="2"/>
        <v>0</v>
      </c>
      <c r="F22" s="17" t="s">
        <v>39</v>
      </c>
      <c r="G22" s="18">
        <v>23288669</v>
      </c>
      <c r="H22" s="18">
        <v>24155175</v>
      </c>
      <c r="I22" s="18">
        <f t="shared" si="3"/>
        <v>-866506</v>
      </c>
    </row>
    <row r="23" spans="1:9" ht="14.25">
      <c r="A23" s="1"/>
      <c r="B23" s="17" t="s">
        <v>40</v>
      </c>
      <c r="C23" s="18"/>
      <c r="D23" s="18"/>
      <c r="E23" s="18">
        <f t="shared" si="2"/>
        <v>0</v>
      </c>
      <c r="F23" s="17" t="s">
        <v>41</v>
      </c>
      <c r="G23" s="18">
        <v>-866506</v>
      </c>
      <c r="H23" s="18">
        <v>-1389985</v>
      </c>
      <c r="I23" s="18">
        <f t="shared" si="3"/>
        <v>523479</v>
      </c>
    </row>
    <row r="24" spans="1:9" ht="14.25">
      <c r="A24" s="1"/>
      <c r="B24" s="17" t="s">
        <v>42</v>
      </c>
      <c r="C24" s="18">
        <v>-7154511</v>
      </c>
      <c r="D24" s="18">
        <v>-6946788</v>
      </c>
      <c r="E24" s="18">
        <f t="shared" si="2"/>
        <v>-207723</v>
      </c>
      <c r="F24" s="22"/>
      <c r="G24" s="23"/>
      <c r="H24" s="23"/>
      <c r="I24" s="23"/>
    </row>
    <row r="25" spans="1:9" ht="14.25">
      <c r="A25" s="1"/>
      <c r="B25" s="22" t="s">
        <v>43</v>
      </c>
      <c r="C25" s="23"/>
      <c r="D25" s="23"/>
      <c r="E25" s="23">
        <f t="shared" si="2"/>
        <v>0</v>
      </c>
      <c r="F25" s="13" t="s">
        <v>44</v>
      </c>
      <c r="G25" s="14">
        <f>+G19 +G20 +G21 +G22</f>
        <v>84333434</v>
      </c>
      <c r="H25" s="14">
        <f>+H19 +H20 +H21 +H22</f>
        <v>86931705</v>
      </c>
      <c r="I25" s="14">
        <f t="shared" ref="I25:I26" si="4">G25-H25</f>
        <v>-2598271</v>
      </c>
    </row>
    <row r="26" spans="1:9" ht="14.25">
      <c r="A26" s="1"/>
      <c r="B26" s="13" t="s">
        <v>45</v>
      </c>
      <c r="C26" s="14">
        <f>+C7 +C13</f>
        <v>84513434</v>
      </c>
      <c r="D26" s="14">
        <f>+D7 +D13</f>
        <v>87021705</v>
      </c>
      <c r="E26" s="14">
        <f t="shared" si="2"/>
        <v>-2508271</v>
      </c>
      <c r="F26" s="24" t="s">
        <v>46</v>
      </c>
      <c r="G26" s="25">
        <f>+G17 +G25</f>
        <v>84513434</v>
      </c>
      <c r="H26" s="25">
        <f>+H17 +H25</f>
        <v>87021705</v>
      </c>
      <c r="I26" s="25">
        <f t="shared" si="4"/>
        <v>-2508271</v>
      </c>
    </row>
  </sheetData>
  <mergeCells count="5">
    <mergeCell ref="B2:I2"/>
    <mergeCell ref="B3:I3"/>
    <mergeCell ref="B5:E5"/>
    <mergeCell ref="F5:I5"/>
    <mergeCell ref="F18:I1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グループホーム寿</vt:lpstr>
      <vt:lpstr>デイサービスセンター千寿</vt:lpstr>
      <vt:lpstr>グループリビング千寿</vt:lpstr>
      <vt:lpstr>グループホーム寿!Print_Titles</vt:lpstr>
      <vt:lpstr>グループリビング千寿!Print_Titles</vt:lpstr>
      <vt:lpstr>デイサービスセンター千寿!Print_Titles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2020-07-15T06:23:51Z</dcterms:created>
  <dcterms:modified xsi:type="dcterms:W3CDTF">2020-07-15T06:23:52Z</dcterms:modified>
</cp:coreProperties>
</file>